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sheetId="1" state="visible" r:id="rId1"/>
    <sheet xmlns:r="http://schemas.openxmlformats.org/officeDocument/2006/relationships" name="KPIs" sheetId="2" state="visible" r:id="rId2"/>
    <sheet xmlns:r="http://schemas.openxmlformats.org/officeDocument/2006/relationships" name="Budget" sheetId="3" state="visible" r:id="rId3"/>
    <sheet xmlns:r="http://schemas.openxmlformats.org/officeDocument/2006/relationships" name="Sponsors" sheetId="4" state="visible" r:id="rId4"/>
    <sheet xmlns:r="http://schemas.openxmlformats.org/officeDocument/2006/relationships" name="Exhibitors" sheetId="5" state="visible" r:id="rId5"/>
    <sheet xmlns:r="http://schemas.openxmlformats.org/officeDocument/2006/relationships" name="Feedback" sheetId="6" state="visible" r:id="rId6"/>
  </sheets>
  <definedNames/>
  <calcPr calcId="124519" fullCalcOnLoad="1"/>
</workbook>
</file>

<file path=xl/styles.xml><?xml version="1.0" encoding="utf-8"?>
<styleSheet xmlns="http://schemas.openxmlformats.org/spreadsheetml/2006/main">
  <numFmts count="4">
    <numFmt numFmtId="164" formatCode="0.0%"/>
    <numFmt numFmtId="165" formatCode="0.0"/>
    <numFmt numFmtId="166" formatCode="+0.0;-0.0;0.0"/>
    <numFmt numFmtId="167" formatCode="+0.0%;-0.0%;0.0%"/>
  </numFmts>
  <fonts count="5">
    <font>
      <name val="Calibri"/>
      <family val="2"/>
      <color theme="1"/>
      <sz val="11"/>
      <scheme val="minor"/>
    </font>
    <font>
      <b val="1"/>
      <color rgb="00122E52"/>
      <sz val="14"/>
    </font>
    <font>
      <i val="1"/>
      <color rgb="005A6472"/>
      <sz val="9"/>
    </font>
    <font>
      <b val="1"/>
      <color rgb="00FFFFFF"/>
    </font>
    <font>
      <b val="1"/>
    </font>
  </fonts>
  <fills count="5">
    <fill>
      <patternFill/>
    </fill>
    <fill>
      <patternFill patternType="gray125"/>
    </fill>
    <fill>
      <patternFill patternType="solid">
        <fgColor rgb="00122E52"/>
      </patternFill>
    </fill>
    <fill>
      <patternFill patternType="solid">
        <fgColor rgb="00FFF2CC"/>
      </patternFill>
    </fill>
    <fill>
      <patternFill patternType="solid">
        <fgColor rgb="00E9ECEF"/>
      </patternFill>
    </fill>
  </fills>
  <borders count="2">
    <border>
      <left/>
      <right/>
      <top/>
      <bottom/>
      <diagonal/>
    </border>
    <border>
      <left style="thin">
        <color rgb="00C9CED6"/>
      </left>
      <right style="thin">
        <color rgb="00C9CED6"/>
      </right>
      <top style="thin">
        <color rgb="00C9CED6"/>
      </top>
      <bottom style="thin">
        <color rgb="00C9CED6"/>
      </bottom>
    </border>
  </borders>
  <cellStyleXfs count="1">
    <xf numFmtId="0" fontId="0" fillId="0" borderId="0"/>
  </cellStyleXfs>
  <cellXfs count="29">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0" fillId="0" borderId="1" pivotButton="0" quotePrefix="0" xfId="0"/>
    <xf numFmtId="3" fontId="0" fillId="0" borderId="1" pivotButton="0" quotePrefix="0" xfId="0"/>
    <xf numFmtId="3" fontId="4" fillId="0" borderId="1" pivotButton="0" quotePrefix="0" xfId="0"/>
    <xf numFmtId="9" fontId="0" fillId="0" borderId="1" pivotButton="0" quotePrefix="0" xfId="0"/>
    <xf numFmtId="9" fontId="4" fillId="0" borderId="1" pivotButton="0" quotePrefix="0" xfId="0"/>
    <xf numFmtId="1" fontId="0" fillId="0" borderId="1" pivotButton="0" quotePrefix="0" xfId="0"/>
    <xf numFmtId="1" fontId="4" fillId="0" borderId="1" pivotButton="0" quotePrefix="0" xfId="0"/>
    <xf numFmtId="0" fontId="4" fillId="0" borderId="0" pivotButton="0" quotePrefix="0" xfId="0"/>
    <xf numFmtId="3" fontId="0" fillId="3" borderId="1" pivotButton="0" quotePrefix="0" xfId="0"/>
    <xf numFmtId="167" fontId="0" fillId="0" borderId="1" pivotButton="0" quotePrefix="0" xfId="0"/>
    <xf numFmtId="165" fontId="0" fillId="0" borderId="1" pivotButton="0" quotePrefix="0" xfId="0"/>
    <xf numFmtId="1" fontId="0" fillId="3" borderId="1" pivotButton="0" quotePrefix="0" xfId="0"/>
    <xf numFmtId="164" fontId="0" fillId="0" borderId="1" pivotButton="0" quotePrefix="0" xfId="0"/>
    <xf numFmtId="0" fontId="4" fillId="4" borderId="0" pivotButton="0" quotePrefix="0" xfId="0"/>
    <xf numFmtId="3" fontId="4" fillId="4" borderId="1" pivotButton="0" quotePrefix="0" xfId="0"/>
    <xf numFmtId="3" fontId="0" fillId="4" borderId="1" pivotButton="0" quotePrefix="0" xfId="0"/>
    <xf numFmtId="164" fontId="0" fillId="4" borderId="1" pivotButton="0" quotePrefix="0" xfId="0"/>
    <xf numFmtId="0" fontId="0" fillId="3" borderId="1" pivotButton="0" quotePrefix="0" xfId="0"/>
    <xf numFmtId="0" fontId="0" fillId="4" borderId="0" pivotButton="0" quotePrefix="0" xfId="0"/>
    <xf numFmtId="0" fontId="4" fillId="4" borderId="1" pivotButton="0" quotePrefix="0" xfId="0"/>
    <xf numFmtId="9" fontId="4" fillId="4" borderId="1" pivotButton="0" quotePrefix="0" xfId="0"/>
    <xf numFmtId="165" fontId="4" fillId="4" borderId="1" pivotButton="0" quotePrefix="0" xfId="0"/>
    <xf numFmtId="166" fontId="0" fillId="0" borderId="1" pivotButton="0" quotePrefix="0" xfId="0"/>
    <xf numFmtId="165" fontId="0" fillId="3" borderId="1" pivotButton="0" quotePrefix="0" xfId="0"/>
    <xf numFmtId="1" fontId="4" fillId="4" borderId="1" pivotButton="0" quotePrefix="0" xfId="0"/>
  </cellXfs>
  <cellStyles count="1">
    <cellStyle name="Normal" xfId="0" builtinId="0" hidden="0"/>
  </cellStyles>
  <dxfs count="2">
    <dxf>
      <fill>
        <patternFill patternType="solid">
          <fgColor rgb="00D4EDDA"/>
        </patternFill>
      </fill>
    </dxf>
    <dxf>
      <fill>
        <patternFill patternType="solid">
          <f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17"/>
  <sheetViews>
    <sheetView showGridLines="0" workbookViewId="0">
      <selection activeCell="A1" sqref="A1"/>
    </sheetView>
  </sheetViews>
  <sheetFormatPr baseColWidth="8" defaultRowHeight="15"/>
  <cols>
    <col width="46" customWidth="1" min="1" max="1"/>
    <col width="16" customWidth="1" min="2" max="2"/>
    <col width="16" customWidth="1" min="3" max="3"/>
    <col width="16" customWidth="1" min="4" max="4"/>
  </cols>
  <sheetData>
    <row r="1">
      <c r="A1" s="1" t="inlineStr">
        <is>
          <t>Post-event report: summary for the first page</t>
        </is>
      </c>
    </row>
    <row r="2">
      <c r="A2" s="2" t="inlineStr">
        <is>
          <t>Yellow cells are inputs. Everything else is a formula. Amounts are in your currency. The example figures show how the sheet works: replace them with yours.</t>
        </is>
      </c>
    </row>
    <row r="4">
      <c r="A4" s="3" t="inlineStr">
        <is>
          <t>Figure</t>
        </is>
      </c>
      <c r="B4" s="3" t="inlineStr">
        <is>
          <t>Target</t>
        </is>
      </c>
      <c r="C4" s="3" t="inlineStr">
        <is>
          <t>Actual</t>
        </is>
      </c>
      <c r="D4" s="3" t="inlineStr">
        <is>
          <t>Status</t>
        </is>
      </c>
    </row>
    <row r="5">
      <c r="A5" s="4" t="inlineStr">
        <is>
          <t>Checked-in attendees</t>
        </is>
      </c>
      <c r="B5" s="5">
        <f>KPIs!C7</f>
        <v/>
      </c>
      <c r="C5" s="6">
        <f>KPIs!D7</f>
        <v/>
      </c>
      <c r="D5" s="4">
        <f>KPIs!G7</f>
        <v/>
      </c>
    </row>
    <row r="6">
      <c r="A6" s="4" t="inlineStr">
        <is>
          <t>Meetings held</t>
        </is>
      </c>
      <c r="B6" s="5">
        <f>KPIs!C10</f>
        <v/>
      </c>
      <c r="C6" s="6">
        <f>KPIs!D10</f>
        <v/>
      </c>
      <c r="D6" s="4">
        <f>KPIs!G10</f>
        <v/>
      </c>
    </row>
    <row r="7">
      <c r="A7" s="4" t="inlineStr">
        <is>
          <t>Held rate (held of accepted)</t>
        </is>
      </c>
      <c r="B7" s="7">
        <f>KPIs!C18</f>
        <v/>
      </c>
      <c r="C7" s="8">
        <f>KPIs!D18</f>
        <v/>
      </c>
      <c r="D7" s="4">
        <f>KPIs!G18</f>
        <v/>
      </c>
    </row>
    <row r="8">
      <c r="A8" s="4" t="inlineStr">
        <is>
          <t>Cost per meeting held</t>
        </is>
      </c>
      <c r="B8" s="5">
        <f>KPIs!C23</f>
        <v/>
      </c>
      <c r="C8" s="6">
        <f>KPIs!D23</f>
        <v/>
      </c>
      <c r="D8" s="4">
        <f>KPIs!G23</f>
        <v/>
      </c>
    </row>
    <row r="9">
      <c r="A9" s="4" t="inlineStr">
        <is>
          <t>Result (revenue minus costs)</t>
        </is>
      </c>
      <c r="B9" s="5">
        <f>KPIs!C24</f>
        <v/>
      </c>
      <c r="C9" s="6">
        <f>KPIs!D24</f>
        <v/>
      </c>
      <c r="D9" s="4">
        <f>KPIs!G24</f>
        <v/>
      </c>
    </row>
    <row r="10">
      <c r="A10" s="4" t="inlineStr">
        <is>
          <t>Net promoter score, visitors</t>
        </is>
      </c>
      <c r="B10" s="9">
        <f>KPIs!C25</f>
        <v/>
      </c>
      <c r="C10" s="10">
        <f>KPIs!D25</f>
        <v/>
      </c>
      <c r="D10" s="4">
        <f>KPIs!G25</f>
        <v/>
      </c>
    </row>
    <row r="12">
      <c r="A12" s="4" t="inlineStr">
        <is>
          <t>Sponsor benefits delivered (all sponsors)</t>
        </is>
      </c>
      <c r="C12" s="8">
        <f>Sponsors!F17</f>
        <v/>
      </c>
    </row>
    <row r="13">
      <c r="A13" s="4" t="inlineStr">
        <is>
          <t>Exhibitors who intend to rebook</t>
        </is>
      </c>
      <c r="C13" s="10">
        <f>COUNTIF(Exhibitors!K5:K44,"Yes")</f>
        <v/>
      </c>
    </row>
    <row r="14">
      <c r="A14" s="4" t="inlineStr">
        <is>
          <t>Exhibitors still undecided</t>
        </is>
      </c>
      <c r="C14" s="10">
        <f>COUNTIF(Exhibitors!K5:K44,"Open")</f>
        <v/>
      </c>
    </row>
    <row r="17">
      <c r="A17" s="2" t="inlineStr">
        <is>
          <t>Template by Converve. To count meetings per sponsor and exhibitor from requested to held, see https://www.converve.com/platform/b2bmatchmaking</t>
        </is>
      </c>
    </row>
  </sheetData>
  <conditionalFormatting sqref="D5:D10">
    <cfRule type="cellIs" priority="1" operator="equal" dxfId="0">
      <formula>"On target"</formula>
    </cfRule>
    <cfRule type="expression" priority="2" dxfId="1">
      <formula>AND(D5&lt;&gt;"",D5&lt;&gt;"On target")</formula>
    </cfRule>
  </conditionalFormatting>
  <pageMargins left="0.75" right="0.75" top="1" bottom="1" header="0.5" footer="0.5"/>
  <pageSetup orientation="landscape" fitToHeight="0" fitToWidth="1"/>
  <headerFooter>
    <oddHeader/>
    <oddFooter>&amp;C&amp;8 Template by Converve, www.converve.com</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5"/>
  <sheetViews>
    <sheetView showGridLines="0" workbookViewId="0">
      <selection activeCell="A1" sqref="A1"/>
    </sheetView>
  </sheetViews>
  <sheetFormatPr baseColWidth="8" defaultRowHeight="15"/>
  <cols>
    <col width="46" customWidth="1" min="1" max="1"/>
    <col width="12" customWidth="1" min="2" max="2"/>
    <col width="14" customWidth="1" min="3" max="3"/>
    <col width="14" customWidth="1" min="4" max="4"/>
    <col width="14" customWidth="1" min="5" max="5"/>
    <col width="14" customWidth="1" min="6" max="6"/>
    <col width="16" customWidth="1" min="7" max="7"/>
  </cols>
  <sheetData>
    <row r="1">
      <c r="A1" s="1" t="inlineStr">
        <is>
          <t>Goals and KPIs: targets against results</t>
        </is>
      </c>
    </row>
    <row r="2">
      <c r="A2" s="2" t="inlineStr">
        <is>
          <t>Yellow cells are inputs. Everything else is a formula. Amounts are in your currency. The example figures show how the sheet works: replace them with yours.</t>
        </is>
      </c>
    </row>
    <row r="4">
      <c r="A4" s="3" t="inlineStr">
        <is>
          <t>KPI</t>
        </is>
      </c>
      <c r="B4" s="3" t="inlineStr">
        <is>
          <t>Better if</t>
        </is>
      </c>
      <c r="C4" s="3" t="inlineStr">
        <is>
          <t>Target</t>
        </is>
      </c>
      <c r="D4" s="3" t="inlineStr">
        <is>
          <t>Actual</t>
        </is>
      </c>
      <c r="E4" s="3" t="inlineStr">
        <is>
          <t>Difference</t>
        </is>
      </c>
      <c r="F4" s="3" t="inlineStr">
        <is>
          <t>Achieved</t>
        </is>
      </c>
      <c r="G4" s="3" t="inlineStr">
        <is>
          <t>Status</t>
        </is>
      </c>
    </row>
    <row r="5">
      <c r="A5" s="11" t="inlineStr">
        <is>
          <t>Counts (enter target and actual)</t>
        </is>
      </c>
    </row>
    <row r="6">
      <c r="A6" s="4" t="inlineStr">
        <is>
          <t>Registrations</t>
        </is>
      </c>
      <c r="B6" s="4" t="inlineStr">
        <is>
          <t>higher</t>
        </is>
      </c>
      <c r="C6" s="12" t="n">
        <v>800</v>
      </c>
      <c r="D6" s="12" t="n">
        <v>760</v>
      </c>
      <c r="E6" s="5">
        <f>IF(OR(C6="",D6=""),"",D6-C6)</f>
        <v/>
      </c>
      <c r="F6" s="7">
        <f>IF(OR(C6="",D6="",C6=0),"",D6/C6)</f>
        <v/>
      </c>
      <c r="G6" s="4">
        <f>IF(OR(C6="",D6=""),"",IF(B6="higher",IF(D6&gt;=C6,"On target","Below target"),IF(D6&lt;=C6,"On target","Above target")))</f>
        <v/>
      </c>
    </row>
    <row r="7">
      <c r="A7" s="4" t="inlineStr">
        <is>
          <t>Checked-in attendees</t>
        </is>
      </c>
      <c r="B7" s="4" t="inlineStr">
        <is>
          <t>higher</t>
        </is>
      </c>
      <c r="C7" s="12" t="n">
        <v>600</v>
      </c>
      <c r="D7" s="12" t="n">
        <v>590</v>
      </c>
      <c r="E7" s="5">
        <f>IF(OR(C7="",D7=""),"",D7-C7)</f>
        <v/>
      </c>
      <c r="F7" s="7">
        <f>IF(OR(C7="",D7="",C7=0),"",D7/C7)</f>
        <v/>
      </c>
      <c r="G7" s="4">
        <f>IF(OR(C7="",D7=""),"",IF(B7="higher",IF(D7&gt;=C7,"On target","Below target"),IF(D7&lt;=C7,"On target","Above target")))</f>
        <v/>
      </c>
    </row>
    <row r="8">
      <c r="A8" s="4" t="inlineStr">
        <is>
          <t>Meetings requested</t>
        </is>
      </c>
      <c r="B8" s="4" t="inlineStr">
        <is>
          <t>higher</t>
        </is>
      </c>
      <c r="C8" s="12" t="n">
        <v>1500</v>
      </c>
      <c r="D8" s="12" t="n">
        <v>1620</v>
      </c>
      <c r="E8" s="5">
        <f>IF(OR(C8="",D8=""),"",D8-C8)</f>
        <v/>
      </c>
      <c r="F8" s="7">
        <f>IF(OR(C8="",D8="",C8=0),"",D8/C8)</f>
        <v/>
      </c>
      <c r="G8" s="4">
        <f>IF(OR(C8="",D8=""),"",IF(B8="higher",IF(D8&gt;=C8,"On target","Below target"),IF(D8&lt;=C8,"On target","Above target")))</f>
        <v/>
      </c>
    </row>
    <row r="9">
      <c r="A9" s="4" t="inlineStr">
        <is>
          <t>Meetings accepted</t>
        </is>
      </c>
      <c r="B9" s="4" t="inlineStr">
        <is>
          <t>higher</t>
        </is>
      </c>
      <c r="C9" s="12" t="n">
        <v>1100</v>
      </c>
      <c r="D9" s="12" t="n">
        <v>1180</v>
      </c>
      <c r="E9" s="5">
        <f>IF(OR(C9="",D9=""),"",D9-C9)</f>
        <v/>
      </c>
      <c r="F9" s="7">
        <f>IF(OR(C9="",D9="",C9=0),"",D9/C9)</f>
        <v/>
      </c>
      <c r="G9" s="4">
        <f>IF(OR(C9="",D9=""),"",IF(B9="higher",IF(D9&gt;=C9,"On target","Below target"),IF(D9&lt;=C9,"On target","Above target")))</f>
        <v/>
      </c>
    </row>
    <row r="10">
      <c r="A10" s="4" t="inlineStr">
        <is>
          <t>Meetings held</t>
        </is>
      </c>
      <c r="B10" s="4" t="inlineStr">
        <is>
          <t>higher</t>
        </is>
      </c>
      <c r="C10" s="12" t="n">
        <v>950</v>
      </c>
      <c r="D10" s="12" t="n">
        <v>1010</v>
      </c>
      <c r="E10" s="5">
        <f>IF(OR(C10="",D10=""),"",D10-C10)</f>
        <v/>
      </c>
      <c r="F10" s="7">
        <f>IF(OR(C10="",D10="",C10=0),"",D10/C10)</f>
        <v/>
      </c>
      <c r="G10" s="4">
        <f>IF(OR(C10="",D10=""),"",IF(B10="higher",IF(D10&gt;=C10,"On target","Below target"),IF(D10&lt;=C10,"On target","Above target")))</f>
        <v/>
      </c>
    </row>
    <row r="11">
      <c r="A11" s="4" t="inlineStr">
        <is>
          <t>Leads passed to sponsors and exhibitors</t>
        </is>
      </c>
      <c r="B11" s="4" t="inlineStr">
        <is>
          <t>higher</t>
        </is>
      </c>
      <c r="C11" s="12" t="n">
        <v>900</v>
      </c>
      <c r="D11" s="12" t="n">
        <v>1040</v>
      </c>
      <c r="E11" s="5">
        <f>IF(OR(C11="",D11=""),"",D11-C11)</f>
        <v/>
      </c>
      <c r="F11" s="7">
        <f>IF(OR(C11="",D11="",C11=0),"",D11/C11)</f>
        <v/>
      </c>
      <c r="G11" s="4">
        <f>IF(OR(C11="",D11=""),"",IF(B11="higher",IF(D11&gt;=C11,"On target","Below target"),IF(D11&lt;=C11,"On target","Above target")))</f>
        <v/>
      </c>
    </row>
    <row r="12">
      <c r="A12" s="4" t="inlineStr">
        <is>
          <t>First-time members attending</t>
        </is>
      </c>
      <c r="B12" s="4" t="inlineStr">
        <is>
          <t>higher</t>
        </is>
      </c>
      <c r="C12" s="12" t="n">
        <v>120</v>
      </c>
      <c r="D12" s="12" t="n">
        <v>135</v>
      </c>
      <c r="E12" s="5">
        <f>IF(OR(C12="",D12=""),"",D12-C12)</f>
        <v/>
      </c>
      <c r="F12" s="7">
        <f>IF(OR(C12="",D12="",C12=0),"",D12/C12)</f>
        <v/>
      </c>
      <c r="G12" s="4">
        <f>IF(OR(C12="",D12=""),"",IF(B12="higher",IF(D12&gt;=C12,"On target","Below target"),IF(D12&lt;=C12,"On target","Above target")))</f>
        <v/>
      </c>
    </row>
    <row r="13">
      <c r="A13" s="4" t="inlineStr">
        <is>
          <t>Returning members attending</t>
        </is>
      </c>
      <c r="B13" s="4" t="inlineStr">
        <is>
          <t>higher</t>
        </is>
      </c>
      <c r="C13" s="12" t="n">
        <v>300</v>
      </c>
      <c r="D13" s="12" t="n">
        <v>290</v>
      </c>
      <c r="E13" s="5">
        <f>IF(OR(C13="",D13=""),"",D13-C13)</f>
        <v/>
      </c>
      <c r="F13" s="7">
        <f>IF(OR(C13="",D13="",C13=0),"",D13/C13)</f>
        <v/>
      </c>
      <c r="G13" s="4">
        <f>IF(OR(C13="",D13=""),"",IF(B13="higher",IF(D13&gt;=C13,"On target","Below target"),IF(D13&lt;=C13,"On target","Above target")))</f>
        <v/>
      </c>
    </row>
    <row r="15">
      <c r="A15" s="11" t="inlineStr">
        <is>
          <t>Calculated KPIs (formulas, do not overwrite)</t>
        </is>
      </c>
    </row>
    <row r="16">
      <c r="A16" s="4" t="inlineStr">
        <is>
          <t>Show rate (checked in of registered)</t>
        </is>
      </c>
      <c r="B16" s="4" t="inlineStr">
        <is>
          <t>higher</t>
        </is>
      </c>
      <c r="C16" s="7">
        <f>IF(C6=0,"",C7/C6)</f>
        <v/>
      </c>
      <c r="D16" s="7">
        <f>IF(D6=0,"",D7/D6)</f>
        <v/>
      </c>
      <c r="E16" s="13">
        <f>IF(OR(C16="",D16=""),"",D16-C16)</f>
        <v/>
      </c>
      <c r="F16" s="7">
        <f>IF(OR(C16="",D16="",C16=0),"",D16/C16)</f>
        <v/>
      </c>
      <c r="G16" s="4">
        <f>IF(OR(C16="",D16=""),"",IF(B16="higher",IF(D16&gt;=C16,"On target","Below target"),IF(D16&lt;=C16,"On target","Above target")))</f>
        <v/>
      </c>
    </row>
    <row r="17">
      <c r="A17" s="4" t="inlineStr">
        <is>
          <t>Acceptance rate (accepted of requested)</t>
        </is>
      </c>
      <c r="B17" s="4" t="inlineStr">
        <is>
          <t>higher</t>
        </is>
      </c>
      <c r="C17" s="7">
        <f>IF(C8=0,"",C9/C8)</f>
        <v/>
      </c>
      <c r="D17" s="7">
        <f>IF(D8=0,"",D9/D8)</f>
        <v/>
      </c>
      <c r="E17" s="13">
        <f>IF(OR(C17="",D17=""),"",D17-C17)</f>
        <v/>
      </c>
      <c r="F17" s="7">
        <f>IF(OR(C17="",D17="",C17=0),"",D17/C17)</f>
        <v/>
      </c>
      <c r="G17" s="4">
        <f>IF(OR(C17="",D17=""),"",IF(B17="higher",IF(D17&gt;=C17,"On target","Below target"),IF(D17&lt;=C17,"On target","Above target")))</f>
        <v/>
      </c>
    </row>
    <row r="18">
      <c r="A18" s="4" t="inlineStr">
        <is>
          <t>Held rate (held of accepted)</t>
        </is>
      </c>
      <c r="B18" s="4" t="inlineStr">
        <is>
          <t>higher</t>
        </is>
      </c>
      <c r="C18" s="7">
        <f>IF(C9=0,"",C10/C9)</f>
        <v/>
      </c>
      <c r="D18" s="7">
        <f>IF(D9=0,"",D10/D9)</f>
        <v/>
      </c>
      <c r="E18" s="13">
        <f>IF(OR(C18="",D18=""),"",D18-C18)</f>
        <v/>
      </c>
      <c r="F18" s="7">
        <f>IF(OR(C18="",D18="",C18=0),"",D18/C18)</f>
        <v/>
      </c>
      <c r="G18" s="4">
        <f>IF(OR(C18="",D18=""),"",IF(B18="higher",IF(D18&gt;=C18,"On target","Below target"),IF(D18&lt;=C18,"On target","Above target")))</f>
        <v/>
      </c>
    </row>
    <row r="19">
      <c r="A19" s="4" t="inlineStr">
        <is>
          <t>Meeting no-show rate</t>
        </is>
      </c>
      <c r="B19" s="4" t="inlineStr">
        <is>
          <t>lower</t>
        </is>
      </c>
      <c r="C19" s="7">
        <f>IF(C9=0,"",1-C10/C9)</f>
        <v/>
      </c>
      <c r="D19" s="7">
        <f>IF(D9=0,"",1-D10/D9)</f>
        <v/>
      </c>
      <c r="E19" s="13">
        <f>IF(OR(C19="",D19=""),"",D19-C19)</f>
        <v/>
      </c>
      <c r="F19" s="7">
        <f>IF(OR(C19="",D19="",C19=0),"",D19/C19)</f>
        <v/>
      </c>
      <c r="G19" s="4">
        <f>IF(OR(C19="",D19=""),"",IF(B19="higher",IF(D19&gt;=C19,"On target","Below target"),IF(D19&lt;=C19,"On target","Above target")))</f>
        <v/>
      </c>
    </row>
    <row r="20">
      <c r="A20" s="4" t="inlineStr">
        <is>
          <t>Meetings held per attendee</t>
        </is>
      </c>
      <c r="B20" s="4" t="inlineStr">
        <is>
          <t>higher</t>
        </is>
      </c>
      <c r="C20" s="14">
        <f>IF(C7=0,"",C10/C7)</f>
        <v/>
      </c>
      <c r="D20" s="14">
        <f>IF(D7=0,"",D10/D7)</f>
        <v/>
      </c>
      <c r="E20" s="14">
        <f>IF(OR(C20="",D20=""),"",D20-C20)</f>
        <v/>
      </c>
      <c r="F20" s="7">
        <f>IF(OR(C20="",D20="",C20=0),"",D20/C20)</f>
        <v/>
      </c>
      <c r="G20" s="4">
        <f>IF(OR(C20="",D20=""),"",IF(B20="higher",IF(D20&gt;=C20,"On target","Below target"),IF(D20&lt;=C20,"On target","Above target")))</f>
        <v/>
      </c>
    </row>
    <row r="21">
      <c r="A21" s="4" t="inlineStr">
        <is>
          <t>Total costs</t>
        </is>
      </c>
      <c r="B21" s="4" t="inlineStr">
        <is>
          <t>lower</t>
        </is>
      </c>
      <c r="C21" s="5">
        <f>Budget!B22</f>
        <v/>
      </c>
      <c r="D21" s="5">
        <f>Budget!C22</f>
        <v/>
      </c>
      <c r="E21" s="5">
        <f>IF(OR(C21="",D21=""),"",D21-C21)</f>
        <v/>
      </c>
      <c r="F21" s="7">
        <f>IF(OR(C21="",D21="",C21=0),"",D21/C21)</f>
        <v/>
      </c>
      <c r="G21" s="4">
        <f>IF(OR(C21="",D21=""),"",IF(B21="higher",IF(D21&gt;=C21,"On target","Below target"),IF(D21&lt;=C21,"On target","Above target")))</f>
        <v/>
      </c>
    </row>
    <row r="22">
      <c r="A22" s="4" t="inlineStr">
        <is>
          <t>Cost per attendee</t>
        </is>
      </c>
      <c r="B22" s="4" t="inlineStr">
        <is>
          <t>lower</t>
        </is>
      </c>
      <c r="C22" s="5">
        <f>IF(C7=0,"",Budget!B22/C7)</f>
        <v/>
      </c>
      <c r="D22" s="5">
        <f>IF(D7=0,"",Budget!C22/D7)</f>
        <v/>
      </c>
      <c r="E22" s="5">
        <f>IF(OR(C22="",D22=""),"",D22-C22)</f>
        <v/>
      </c>
      <c r="F22" s="7">
        <f>IF(OR(C22="",D22="",C22=0),"",D22/C22)</f>
        <v/>
      </c>
      <c r="G22" s="4">
        <f>IF(OR(C22="",D22=""),"",IF(B22="higher",IF(D22&gt;=C22,"On target","Below target"),IF(D22&lt;=C22,"On target","Above target")))</f>
        <v/>
      </c>
    </row>
    <row r="23">
      <c r="A23" s="4" t="inlineStr">
        <is>
          <t>Cost per meeting held</t>
        </is>
      </c>
      <c r="B23" s="4" t="inlineStr">
        <is>
          <t>lower</t>
        </is>
      </c>
      <c r="C23" s="5">
        <f>IF(C10=0,"",Budget!B22/C10)</f>
        <v/>
      </c>
      <c r="D23" s="5">
        <f>IF(D10=0,"",Budget!C22/D10)</f>
        <v/>
      </c>
      <c r="E23" s="5">
        <f>IF(OR(C23="",D23=""),"",D23-C23)</f>
        <v/>
      </c>
      <c r="F23" s="7">
        <f>IF(OR(C23="",D23="",C23=0),"",D23/C23)</f>
        <v/>
      </c>
      <c r="G23" s="4">
        <f>IF(OR(C23="",D23=""),"",IF(B23="higher",IF(D23&gt;=C23,"On target","Below target"),IF(D23&lt;=C23,"On target","Above target")))</f>
        <v/>
      </c>
    </row>
    <row r="24">
      <c r="A24" s="4" t="inlineStr">
        <is>
          <t>Result (revenue minus costs)</t>
        </is>
      </c>
      <c r="B24" s="4" t="inlineStr">
        <is>
          <t>higher</t>
        </is>
      </c>
      <c r="C24" s="5">
        <f>Budget!B24</f>
        <v/>
      </c>
      <c r="D24" s="5">
        <f>Budget!C24</f>
        <v/>
      </c>
      <c r="E24" s="5">
        <f>IF(OR(C24="",D24=""),"",D24-C24)</f>
        <v/>
      </c>
      <c r="F24" s="7">
        <f>IF(OR(C24="",D24="",C24=0),"",D24/C24)</f>
        <v/>
      </c>
      <c r="G24" s="4">
        <f>IF(OR(C24="",D24=""),"",IF(B24="higher",IF(D24&gt;=C24,"On target","Below target"),IF(D24&lt;=C24,"On target","Above target")))</f>
        <v/>
      </c>
    </row>
    <row r="25">
      <c r="A25" s="4" t="inlineStr">
        <is>
          <t>Net promoter score, visitors</t>
        </is>
      </c>
      <c r="B25" s="4" t="inlineStr">
        <is>
          <t>higher</t>
        </is>
      </c>
      <c r="C25" s="15" t="n">
        <v>30</v>
      </c>
      <c r="D25" s="9">
        <f>Feedback!F5</f>
        <v/>
      </c>
      <c r="E25" s="9">
        <f>IF(OR(C25="",D25=""),"",D25-C25)</f>
        <v/>
      </c>
      <c r="F25" s="7">
        <f>IF(OR(C25="",D25="",C25=0),"",D25/C25)</f>
        <v/>
      </c>
      <c r="G25" s="4">
        <f>IF(OR(C25="",D25=""),"",IF(B25="higher",IF(D25&gt;=C25,"On target","Below target"),IF(D25&lt;=C25,"On target","Above target")))</f>
        <v/>
      </c>
    </row>
  </sheetData>
  <conditionalFormatting sqref="G6:G26">
    <cfRule type="cellIs" priority="1" operator="equal" dxfId="0">
      <formula>"On target"</formula>
    </cfRule>
    <cfRule type="expression" priority="2" dxfId="1">
      <formula>AND(G6&lt;&gt;"",G6&lt;&gt;"On target")</formula>
    </cfRule>
  </conditionalFormatting>
  <pageMargins left="0.75" right="0.75" top="1" bottom="1" header="0.5" footer="0.5"/>
  <pageSetup orientation="landscape" fitToHeight="0" fitToWidth="1"/>
  <headerFooter>
    <oddHeader/>
    <oddFooter>&amp;C&amp;8 Template by Converve, www.converve.com</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4"/>
  <sheetViews>
    <sheetView showGridLines="0" workbookViewId="0">
      <selection activeCell="A1" sqref="A1"/>
    </sheetView>
  </sheetViews>
  <sheetFormatPr baseColWidth="8" defaultRowHeight="15"/>
  <cols>
    <col width="44" customWidth="1" min="1" max="1"/>
    <col width="15" customWidth="1" min="2" max="2"/>
    <col width="15" customWidth="1" min="3" max="3"/>
    <col width="15" customWidth="1" min="4" max="4"/>
    <col width="15" customWidth="1" min="5" max="5"/>
  </cols>
  <sheetData>
    <row r="1">
      <c r="A1" s="1" t="inlineStr">
        <is>
          <t>Budget: planned against actual</t>
        </is>
      </c>
    </row>
    <row r="2">
      <c r="A2" s="2" t="inlineStr">
        <is>
          <t>Yellow cells are inputs. Everything else is a formula. Amounts are in your currency. The example figures show how the sheet works: replace them with yours.</t>
        </is>
      </c>
    </row>
    <row r="4">
      <c r="A4" s="3" t="inlineStr">
        <is>
          <t>Line item</t>
        </is>
      </c>
      <c r="B4" s="3" t="inlineStr">
        <is>
          <t>Planned</t>
        </is>
      </c>
      <c r="C4" s="3" t="inlineStr">
        <is>
          <t>Actual</t>
        </is>
      </c>
      <c r="D4" s="3" t="inlineStr">
        <is>
          <t>Variance</t>
        </is>
      </c>
      <c r="E4" s="3" t="inlineStr">
        <is>
          <t>Variance in %</t>
        </is>
      </c>
    </row>
    <row r="5">
      <c r="A5" s="11" t="inlineStr">
        <is>
          <t>Revenue</t>
        </is>
      </c>
    </row>
    <row r="6">
      <c r="A6" s="4" t="inlineStr">
        <is>
          <t>Ticket sales</t>
        </is>
      </c>
      <c r="B6" s="12" t="n">
        <v>180000</v>
      </c>
      <c r="C6" s="12" t="n">
        <v>171000</v>
      </c>
      <c r="D6" s="5">
        <f>C6-B6</f>
        <v/>
      </c>
      <c r="E6" s="16">
        <f>IF(B6=0,"",C6/B6-1)</f>
        <v/>
      </c>
    </row>
    <row r="7">
      <c r="A7" s="4" t="inlineStr">
        <is>
          <t>Sponsorship</t>
        </is>
      </c>
      <c r="B7" s="12" t="n">
        <v>120000</v>
      </c>
      <c r="C7" s="12" t="n">
        <v>132000</v>
      </c>
      <c r="D7" s="5">
        <f>C7-B7</f>
        <v/>
      </c>
      <c r="E7" s="16">
        <f>IF(B7=0,"",C7/B7-1)</f>
        <v/>
      </c>
    </row>
    <row r="8">
      <c r="A8" s="4" t="inlineStr">
        <is>
          <t>Exhibitor stands</t>
        </is>
      </c>
      <c r="B8" s="12" t="n">
        <v>90000</v>
      </c>
      <c r="C8" s="12" t="n">
        <v>86500</v>
      </c>
      <c r="D8" s="5">
        <f>C8-B8</f>
        <v/>
      </c>
      <c r="E8" s="16">
        <f>IF(B8=0,"",C8/B8-1)</f>
        <v/>
      </c>
    </row>
    <row r="9">
      <c r="A9" s="4" t="inlineStr">
        <is>
          <t>Other revenue</t>
        </is>
      </c>
      <c r="B9" s="12" t="n">
        <v>10000</v>
      </c>
      <c r="C9" s="12" t="n">
        <v>7500</v>
      </c>
      <c r="D9" s="5">
        <f>C9-B9</f>
        <v/>
      </c>
      <c r="E9" s="16">
        <f>IF(B9=0,"",C9/B9-1)</f>
        <v/>
      </c>
    </row>
    <row r="10">
      <c r="A10" s="17" t="inlineStr">
        <is>
          <t>Total revenue</t>
        </is>
      </c>
      <c r="B10" s="18">
        <f>SUM(B6:B9)</f>
        <v/>
      </c>
      <c r="C10" s="18">
        <f>SUM(C6:C9)</f>
        <v/>
      </c>
      <c r="D10" s="19">
        <f>C10-B10</f>
        <v/>
      </c>
      <c r="E10" s="20">
        <f>IF(B10=0,"",C10/B10-1)</f>
        <v/>
      </c>
    </row>
    <row r="12">
      <c r="A12" s="11" t="inlineStr">
        <is>
          <t>Costs</t>
        </is>
      </c>
    </row>
    <row r="13">
      <c r="A13" s="4" t="inlineStr">
        <is>
          <t>Venue and facilities</t>
        </is>
      </c>
      <c r="B13" s="12" t="n">
        <v>95000</v>
      </c>
      <c r="C13" s="12" t="n">
        <v>98000</v>
      </c>
      <c r="D13" s="5">
        <f>C13-B13</f>
        <v/>
      </c>
      <c r="E13" s="16">
        <f>IF(B13=0,"",C13/B13-1)</f>
        <v/>
      </c>
    </row>
    <row r="14">
      <c r="A14" s="4" t="inlineStr">
        <is>
          <t>Food and beverage</t>
        </is>
      </c>
      <c r="B14" s="12" t="n">
        <v>70000</v>
      </c>
      <c r="C14" s="12" t="n">
        <v>74500</v>
      </c>
      <c r="D14" s="5">
        <f>C14-B14</f>
        <v/>
      </c>
      <c r="E14" s="16">
        <f>IF(B14=0,"",C14/B14-1)</f>
        <v/>
      </c>
    </row>
    <row r="15">
      <c r="A15" s="4" t="inlineStr">
        <is>
          <t>AV and technology</t>
        </is>
      </c>
      <c r="B15" s="12" t="n">
        <v>45000</v>
      </c>
      <c r="C15" s="12" t="n">
        <v>43000</v>
      </c>
      <c r="D15" s="5">
        <f>C15-B15</f>
        <v/>
      </c>
      <c r="E15" s="16">
        <f>IF(B15=0,"",C15/B15-1)</f>
        <v/>
      </c>
    </row>
    <row r="16">
      <c r="A16" s="4" t="inlineStr">
        <is>
          <t>Matchmaking platform and meeting area</t>
        </is>
      </c>
      <c r="B16" s="12" t="n">
        <v>25000</v>
      </c>
      <c r="C16" s="12" t="n">
        <v>25000</v>
      </c>
      <c r="D16" s="5">
        <f>C16-B16</f>
        <v/>
      </c>
      <c r="E16" s="16">
        <f>IF(B16=0,"",C16/B16-1)</f>
        <v/>
      </c>
    </row>
    <row r="17">
      <c r="A17" s="4" t="inlineStr">
        <is>
          <t>Marketing</t>
        </is>
      </c>
      <c r="B17" s="12" t="n">
        <v>30000</v>
      </c>
      <c r="C17" s="12" t="n">
        <v>33500</v>
      </c>
      <c r="D17" s="5">
        <f>C17-B17</f>
        <v/>
      </c>
      <c r="E17" s="16">
        <f>IF(B17=0,"",C17/B17-1)</f>
        <v/>
      </c>
    </row>
    <row r="18">
      <c r="A18" s="4" t="inlineStr">
        <is>
          <t>Staff and agency</t>
        </is>
      </c>
      <c r="B18" s="12" t="n">
        <v>40000</v>
      </c>
      <c r="C18" s="12" t="n">
        <v>41000</v>
      </c>
      <c r="D18" s="5">
        <f>C18-B18</f>
        <v/>
      </c>
      <c r="E18" s="16">
        <f>IF(B18=0,"",C18/B18-1)</f>
        <v/>
      </c>
    </row>
    <row r="19">
      <c r="A19" s="4" t="inlineStr">
        <is>
          <t>Speakers</t>
        </is>
      </c>
      <c r="B19" s="12" t="n">
        <v>15000</v>
      </c>
      <c r="C19" s="12" t="n">
        <v>12500</v>
      </c>
      <c r="D19" s="5">
        <f>C19-B19</f>
        <v/>
      </c>
      <c r="E19" s="16">
        <f>IF(B19=0,"",C19/B19-1)</f>
        <v/>
      </c>
    </row>
    <row r="20">
      <c r="A20" s="4" t="inlineStr">
        <is>
          <t>Travel and hosted buyers</t>
        </is>
      </c>
      <c r="B20" s="12" t="n">
        <v>20000</v>
      </c>
      <c r="C20" s="12" t="n">
        <v>23000</v>
      </c>
      <c r="D20" s="5">
        <f>C20-B20</f>
        <v/>
      </c>
      <c r="E20" s="16">
        <f>IF(B20=0,"",C20/B20-1)</f>
        <v/>
      </c>
    </row>
    <row r="21">
      <c r="A21" s="4" t="inlineStr">
        <is>
          <t>Other costs</t>
        </is>
      </c>
      <c r="B21" s="12" t="n">
        <v>8000</v>
      </c>
      <c r="C21" s="12" t="n">
        <v>6200</v>
      </c>
      <c r="D21" s="5">
        <f>C21-B21</f>
        <v/>
      </c>
      <c r="E21" s="16">
        <f>IF(B21=0,"",C21/B21-1)</f>
        <v/>
      </c>
    </row>
    <row r="22">
      <c r="A22" s="17" t="inlineStr">
        <is>
          <t>Total costs</t>
        </is>
      </c>
      <c r="B22" s="18">
        <f>SUM(B13:B21)</f>
        <v/>
      </c>
      <c r="C22" s="18">
        <f>SUM(C13:C21)</f>
        <v/>
      </c>
      <c r="D22" s="19">
        <f>C22-B22</f>
        <v/>
      </c>
      <c r="E22" s="20">
        <f>IF(B22=0,"",C22/B22-1)</f>
        <v/>
      </c>
    </row>
    <row r="24">
      <c r="A24" s="11" t="inlineStr">
        <is>
          <t>Result</t>
        </is>
      </c>
      <c r="B24" s="6">
        <f>B10-B22</f>
        <v/>
      </c>
      <c r="C24" s="6">
        <f>C10-C22</f>
        <v/>
      </c>
      <c r="D24" s="5">
        <f>C24-B24</f>
        <v/>
      </c>
      <c r="E24" s="16">
        <f>IF(B24=0,"",C24/B24-1)</f>
        <v/>
      </c>
    </row>
  </sheetData>
  <pageMargins left="0.75" right="0.75" top="1" bottom="1" header="0.5" footer="0.5"/>
  <pageSetup orientation="landscape" fitToHeight="0" fitToWidth="1"/>
  <headerFooter>
    <oddHeader/>
    <oddFooter>&amp;C&amp;8 Template by Converve, www.converve.com</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M17"/>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s>
  <sheetData>
    <row r="1">
      <c r="A1" s="1" t="inlineStr">
        <is>
          <t>Sponsor results: one row per sponsor</t>
        </is>
      </c>
    </row>
    <row r="2">
      <c r="A2" s="2" t="inlineStr">
        <is>
          <t>Yellow cells are inputs. Everything else is a formula. Amounts are in your currency. The example figures show how the sheet works: replace them with yours.</t>
        </is>
      </c>
    </row>
    <row r="4" ht="45" customHeight="1">
      <c r="A4" s="3" t="inlineStr">
        <is>
          <t>Sponsor</t>
        </is>
      </c>
      <c r="B4" s="3" t="inlineStr">
        <is>
          <t>Package</t>
        </is>
      </c>
      <c r="C4" s="3" t="inlineStr">
        <is>
          <t>Fee</t>
        </is>
      </c>
      <c r="D4" s="3" t="inlineStr">
        <is>
          <t>Benefits contracted</t>
        </is>
      </c>
      <c r="E4" s="3" t="inlineStr">
        <is>
          <t>Benefits delivered</t>
        </is>
      </c>
      <c r="F4" s="3" t="inlineStr">
        <is>
          <t>Delivery rate</t>
        </is>
      </c>
      <c r="G4" s="3" t="inlineStr">
        <is>
          <t>Meetings requested</t>
        </is>
      </c>
      <c r="H4" s="3" t="inlineStr">
        <is>
          <t>Meetings accepted</t>
        </is>
      </c>
      <c r="I4" s="3" t="inlineStr">
        <is>
          <t>Meetings held</t>
        </is>
      </c>
      <c r="J4" s="3" t="inlineStr">
        <is>
          <t>Held rate</t>
        </is>
      </c>
      <c r="K4" s="3" t="inlineStr">
        <is>
          <t>Leads passed on</t>
        </is>
      </c>
      <c r="L4" s="3" t="inlineStr">
        <is>
          <t>Days until leads sent</t>
        </is>
      </c>
      <c r="M4" s="3" t="inlineStr">
        <is>
          <t>Fee per meeting held</t>
        </is>
      </c>
    </row>
    <row r="5">
      <c r="A5" s="21" t="inlineStr">
        <is>
          <t>[Sponsor A]</t>
        </is>
      </c>
      <c r="B5" s="21" t="inlineStr">
        <is>
          <t>Platinum</t>
        </is>
      </c>
      <c r="C5" s="12" t="n">
        <v>40000</v>
      </c>
      <c r="D5" s="21" t="n">
        <v>12</v>
      </c>
      <c r="E5" s="21" t="n">
        <v>12</v>
      </c>
      <c r="F5" s="7">
        <f>IF(OR(D5="",D5=0),"",E5/D5)</f>
        <v/>
      </c>
      <c r="G5" s="21" t="n">
        <v>60</v>
      </c>
      <c r="H5" s="21" t="n">
        <v>48</v>
      </c>
      <c r="I5" s="21" t="n">
        <v>44</v>
      </c>
      <c r="J5" s="7">
        <f>IF(OR(H5="",H5=0),"",I5/H5)</f>
        <v/>
      </c>
      <c r="K5" s="21" t="n">
        <v>210</v>
      </c>
      <c r="L5" s="21" t="n">
        <v>2</v>
      </c>
      <c r="M5" s="5">
        <f>IF(OR(I5="",I5=0),"",C5/I5)</f>
        <v/>
      </c>
    </row>
    <row r="6">
      <c r="A6" s="21" t="inlineStr">
        <is>
          <t>[Sponsor B]</t>
        </is>
      </c>
      <c r="B6" s="21" t="inlineStr">
        <is>
          <t>Gold</t>
        </is>
      </c>
      <c r="C6" s="12" t="n">
        <v>25000</v>
      </c>
      <c r="D6" s="21" t="n">
        <v>9</v>
      </c>
      <c r="E6" s="21" t="n">
        <v>8</v>
      </c>
      <c r="F6" s="7">
        <f>IF(OR(D6="",D6=0),"",E6/D6)</f>
        <v/>
      </c>
      <c r="G6" s="21" t="n">
        <v>35</v>
      </c>
      <c r="H6" s="21" t="n">
        <v>27</v>
      </c>
      <c r="I6" s="21" t="n">
        <v>22</v>
      </c>
      <c r="J6" s="7">
        <f>IF(OR(H6="",H6=0),"",I6/H6)</f>
        <v/>
      </c>
      <c r="K6" s="21" t="n">
        <v>120</v>
      </c>
      <c r="L6" s="21" t="n">
        <v>3</v>
      </c>
      <c r="M6" s="5">
        <f>IF(OR(I6="",I6=0),"",C6/I6)</f>
        <v/>
      </c>
    </row>
    <row r="7">
      <c r="A7" s="21" t="inlineStr">
        <is>
          <t>[Sponsor C]</t>
        </is>
      </c>
      <c r="B7" s="21" t="inlineStr">
        <is>
          <t>Silver</t>
        </is>
      </c>
      <c r="C7" s="12" t="n">
        <v>12000</v>
      </c>
      <c r="D7" s="21" t="n">
        <v>6</v>
      </c>
      <c r="E7" s="21" t="n">
        <v>6</v>
      </c>
      <c r="F7" s="7">
        <f>IF(OR(D7="",D7=0),"",E7/D7)</f>
        <v/>
      </c>
      <c r="G7" s="21" t="n">
        <v>18</v>
      </c>
      <c r="H7" s="21" t="n">
        <v>14</v>
      </c>
      <c r="I7" s="21" t="n">
        <v>13</v>
      </c>
      <c r="J7" s="7">
        <f>IF(OR(H7="",H7=0),"",I7/H7)</f>
        <v/>
      </c>
      <c r="K7" s="21" t="n">
        <v>60</v>
      </c>
      <c r="L7" s="21" t="n">
        <v>2</v>
      </c>
      <c r="M7" s="5">
        <f>IF(OR(I7="",I7=0),"",C7/I7)</f>
        <v/>
      </c>
    </row>
    <row r="8">
      <c r="A8" s="21" t="n"/>
      <c r="B8" s="21" t="n"/>
      <c r="C8" s="12" t="n"/>
      <c r="D8" s="21" t="n"/>
      <c r="E8" s="21" t="n"/>
      <c r="F8" s="7">
        <f>IF(OR(D8="",D8=0),"",E8/D8)</f>
        <v/>
      </c>
      <c r="G8" s="21" t="n"/>
      <c r="H8" s="21" t="n"/>
      <c r="I8" s="21" t="n"/>
      <c r="J8" s="7">
        <f>IF(OR(H8="",H8=0),"",I8/H8)</f>
        <v/>
      </c>
      <c r="K8" s="21" t="n"/>
      <c r="L8" s="21" t="n"/>
      <c r="M8" s="5">
        <f>IF(OR(I8="",I8=0),"",C8/I8)</f>
        <v/>
      </c>
    </row>
    <row r="9">
      <c r="A9" s="21" t="n"/>
      <c r="B9" s="21" t="n"/>
      <c r="C9" s="12" t="n"/>
      <c r="D9" s="21" t="n"/>
      <c r="E9" s="21" t="n"/>
      <c r="F9" s="7">
        <f>IF(OR(D9="",D9=0),"",E9/D9)</f>
        <v/>
      </c>
      <c r="G9" s="21" t="n"/>
      <c r="H9" s="21" t="n"/>
      <c r="I9" s="21" t="n"/>
      <c r="J9" s="7">
        <f>IF(OR(H9="",H9=0),"",I9/H9)</f>
        <v/>
      </c>
      <c r="K9" s="21" t="n"/>
      <c r="L9" s="21" t="n"/>
      <c r="M9" s="5">
        <f>IF(OR(I9="",I9=0),"",C9/I9)</f>
        <v/>
      </c>
    </row>
    <row r="10">
      <c r="A10" s="21" t="n"/>
      <c r="B10" s="21" t="n"/>
      <c r="C10" s="12" t="n"/>
      <c r="D10" s="21" t="n"/>
      <c r="E10" s="21" t="n"/>
      <c r="F10" s="7">
        <f>IF(OR(D10="",D10=0),"",E10/D10)</f>
        <v/>
      </c>
      <c r="G10" s="21" t="n"/>
      <c r="H10" s="21" t="n"/>
      <c r="I10" s="21" t="n"/>
      <c r="J10" s="7">
        <f>IF(OR(H10="",H10=0),"",I10/H10)</f>
        <v/>
      </c>
      <c r="K10" s="21" t="n"/>
      <c r="L10" s="21" t="n"/>
      <c r="M10" s="5">
        <f>IF(OR(I10="",I10=0),"",C10/I10)</f>
        <v/>
      </c>
    </row>
    <row r="11">
      <c r="A11" s="21" t="n"/>
      <c r="B11" s="21" t="n"/>
      <c r="C11" s="12" t="n"/>
      <c r="D11" s="21" t="n"/>
      <c r="E11" s="21" t="n"/>
      <c r="F11" s="7">
        <f>IF(OR(D11="",D11=0),"",E11/D11)</f>
        <v/>
      </c>
      <c r="G11" s="21" t="n"/>
      <c r="H11" s="21" t="n"/>
      <c r="I11" s="21" t="n"/>
      <c r="J11" s="7">
        <f>IF(OR(H11="",H11=0),"",I11/H11)</f>
        <v/>
      </c>
      <c r="K11" s="21" t="n"/>
      <c r="L11" s="21" t="n"/>
      <c r="M11" s="5">
        <f>IF(OR(I11="",I11=0),"",C11/I11)</f>
        <v/>
      </c>
    </row>
    <row r="12">
      <c r="A12" s="21" t="n"/>
      <c r="B12" s="21" t="n"/>
      <c r="C12" s="12" t="n"/>
      <c r="D12" s="21" t="n"/>
      <c r="E12" s="21" t="n"/>
      <c r="F12" s="7">
        <f>IF(OR(D12="",D12=0),"",E12/D12)</f>
        <v/>
      </c>
      <c r="G12" s="21" t="n"/>
      <c r="H12" s="21" t="n"/>
      <c r="I12" s="21" t="n"/>
      <c r="J12" s="7">
        <f>IF(OR(H12="",H12=0),"",I12/H12)</f>
        <v/>
      </c>
      <c r="K12" s="21" t="n"/>
      <c r="L12" s="21" t="n"/>
      <c r="M12" s="5">
        <f>IF(OR(I12="",I12=0),"",C12/I12)</f>
        <v/>
      </c>
    </row>
    <row r="13">
      <c r="A13" s="21" t="n"/>
      <c r="B13" s="21" t="n"/>
      <c r="C13" s="12" t="n"/>
      <c r="D13" s="21" t="n"/>
      <c r="E13" s="21" t="n"/>
      <c r="F13" s="7">
        <f>IF(OR(D13="",D13=0),"",E13/D13)</f>
        <v/>
      </c>
      <c r="G13" s="21" t="n"/>
      <c r="H13" s="21" t="n"/>
      <c r="I13" s="21" t="n"/>
      <c r="J13" s="7">
        <f>IF(OR(H13="",H13=0),"",I13/H13)</f>
        <v/>
      </c>
      <c r="K13" s="21" t="n"/>
      <c r="L13" s="21" t="n"/>
      <c r="M13" s="5">
        <f>IF(OR(I13="",I13=0),"",C13/I13)</f>
        <v/>
      </c>
    </row>
    <row r="14">
      <c r="A14" s="21" t="n"/>
      <c r="B14" s="21" t="n"/>
      <c r="C14" s="12" t="n"/>
      <c r="D14" s="21" t="n"/>
      <c r="E14" s="21" t="n"/>
      <c r="F14" s="7">
        <f>IF(OR(D14="",D14=0),"",E14/D14)</f>
        <v/>
      </c>
      <c r="G14" s="21" t="n"/>
      <c r="H14" s="21" t="n"/>
      <c r="I14" s="21" t="n"/>
      <c r="J14" s="7">
        <f>IF(OR(H14="",H14=0),"",I14/H14)</f>
        <v/>
      </c>
      <c r="K14" s="21" t="n"/>
      <c r="L14" s="21" t="n"/>
      <c r="M14" s="5">
        <f>IF(OR(I14="",I14=0),"",C14/I14)</f>
        <v/>
      </c>
    </row>
    <row r="15">
      <c r="A15" s="21" t="n"/>
      <c r="B15" s="21" t="n"/>
      <c r="C15" s="12" t="n"/>
      <c r="D15" s="21" t="n"/>
      <c r="E15" s="21" t="n"/>
      <c r="F15" s="7">
        <f>IF(OR(D15="",D15=0),"",E15/D15)</f>
        <v/>
      </c>
      <c r="G15" s="21" t="n"/>
      <c r="H15" s="21" t="n"/>
      <c r="I15" s="21" t="n"/>
      <c r="J15" s="7">
        <f>IF(OR(H15="",H15=0),"",I15/H15)</f>
        <v/>
      </c>
      <c r="K15" s="21" t="n"/>
      <c r="L15" s="21" t="n"/>
      <c r="M15" s="5">
        <f>IF(OR(I15="",I15=0),"",C15/I15)</f>
        <v/>
      </c>
    </row>
    <row r="16">
      <c r="A16" s="21" t="n"/>
      <c r="B16" s="21" t="n"/>
      <c r="C16" s="12" t="n"/>
      <c r="D16" s="21" t="n"/>
      <c r="E16" s="21" t="n"/>
      <c r="F16" s="7">
        <f>IF(OR(D16="",D16=0),"",E16/D16)</f>
        <v/>
      </c>
      <c r="G16" s="21" t="n"/>
      <c r="H16" s="21" t="n"/>
      <c r="I16" s="21" t="n"/>
      <c r="J16" s="7">
        <f>IF(OR(H16="",H16=0),"",I16/H16)</f>
        <v/>
      </c>
      <c r="K16" s="21" t="n"/>
      <c r="L16" s="21" t="n"/>
      <c r="M16" s="5">
        <f>IF(OR(I16="",I16=0),"",C16/I16)</f>
        <v/>
      </c>
    </row>
    <row r="17">
      <c r="A17" s="17" t="inlineStr">
        <is>
          <t>Total</t>
        </is>
      </c>
      <c r="B17" s="22" t="n"/>
      <c r="C17" s="18">
        <f>SUM(C5:C16)</f>
        <v/>
      </c>
      <c r="D17" s="23">
        <f>SUM(D5:D16)</f>
        <v/>
      </c>
      <c r="E17" s="23">
        <f>SUM(E5:E16)</f>
        <v/>
      </c>
      <c r="F17" s="24">
        <f>IF(D17=0,"",E17/D17)</f>
        <v/>
      </c>
      <c r="G17" s="23">
        <f>SUM(G5:G16)</f>
        <v/>
      </c>
      <c r="H17" s="23">
        <f>SUM(H5:H16)</f>
        <v/>
      </c>
      <c r="I17" s="23">
        <f>SUM(I5:I16)</f>
        <v/>
      </c>
      <c r="J17" s="24">
        <f>IF(H17=0,"",I17/H17)</f>
        <v/>
      </c>
      <c r="K17" s="23">
        <f>SUM(K5:K16)</f>
        <v/>
      </c>
      <c r="L17" s="25">
        <f>IF(COUNT(L5:L16)=0,"",AVERAGE(L5:L16))</f>
        <v/>
      </c>
      <c r="M17" s="18">
        <f>IF(I17=0,"",C17/I17)</f>
        <v/>
      </c>
    </row>
  </sheetData>
  <pageMargins left="0.75" right="0.75" top="1" bottom="1" header="0.5" footer="0.5"/>
  <pageSetup orientation="landscape" fitToHeight="0" fitToWidth="1"/>
  <headerFooter>
    <oddHeader/>
    <oddFooter>&amp;C&amp;8 Template by Converve, www.converve.com</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K45"/>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24" customWidth="1" min="11" max="11"/>
  </cols>
  <sheetData>
    <row r="1">
      <c r="A1" s="1" t="inlineStr">
        <is>
          <t>Exhibitor results: one row per stand</t>
        </is>
      </c>
    </row>
    <row r="2">
      <c r="A2" s="2" t="inlineStr">
        <is>
          <t>Yellow cells are inputs. Everything else is a formula. Amounts are in your currency. The example figures show how the sheet works: replace them with yours.</t>
        </is>
      </c>
    </row>
    <row r="4" ht="45" customHeight="1">
      <c r="A4" s="3" t="inlineStr">
        <is>
          <t>Exhibitor</t>
        </is>
      </c>
      <c r="B4" s="3" t="inlineStr">
        <is>
          <t>Stand size</t>
        </is>
      </c>
      <c r="C4" s="3" t="inlineStr">
        <is>
          <t>Meetings requested</t>
        </is>
      </c>
      <c r="D4" s="3" t="inlineStr">
        <is>
          <t>Meetings accepted</t>
        </is>
      </c>
      <c r="E4" s="3" t="inlineStr">
        <is>
          <t>Meetings held</t>
        </is>
      </c>
      <c r="F4" s="3" t="inlineStr">
        <is>
          <t>Held rate</t>
        </is>
      </c>
      <c r="G4" s="3" t="inlineStr">
        <is>
          <t>Average held, same stand size</t>
        </is>
      </c>
      <c r="H4" s="3" t="inlineStr">
        <is>
          <t>Difference to average</t>
        </is>
      </c>
      <c r="I4" s="3" t="inlineStr">
        <is>
          <t>Leads</t>
        </is>
      </c>
      <c r="J4" s="3" t="inlineStr">
        <is>
          <t>Satisfaction (1 to 5)</t>
        </is>
      </c>
      <c r="K4" s="3" t="inlineStr">
        <is>
          <t>Rebooking intent</t>
        </is>
      </c>
    </row>
    <row r="5">
      <c r="A5" s="21" t="inlineStr">
        <is>
          <t>[Exhibitor 1]</t>
        </is>
      </c>
      <c r="B5" s="21" t="inlineStr">
        <is>
          <t>Small</t>
        </is>
      </c>
      <c r="C5" s="21" t="n">
        <v>14</v>
      </c>
      <c r="D5" s="21" t="n">
        <v>10</v>
      </c>
      <c r="E5" s="21" t="n">
        <v>9</v>
      </c>
      <c r="F5" s="7">
        <f>IF(OR(D5="",D5=0),"",E5/D5)</f>
        <v/>
      </c>
      <c r="G5" s="14">
        <f>IF(OR(B5="",E5=""),"",AVERAGEIF($B$5:$B$44,B5,$E$5:$E$44))</f>
        <v/>
      </c>
      <c r="H5" s="26">
        <f>IF(G5="","",E5-G5)</f>
        <v/>
      </c>
      <c r="I5" s="21" t="n">
        <v>30</v>
      </c>
      <c r="J5" s="21" t="n">
        <v>4</v>
      </c>
      <c r="K5" s="21" t="inlineStr">
        <is>
          <t>Yes</t>
        </is>
      </c>
    </row>
    <row r="6">
      <c r="A6" s="21" t="inlineStr">
        <is>
          <t>[Exhibitor 2]</t>
        </is>
      </c>
      <c r="B6" s="21" t="inlineStr">
        <is>
          <t>Small</t>
        </is>
      </c>
      <c r="C6" s="21" t="n">
        <v>8</v>
      </c>
      <c r="D6" s="21" t="n">
        <v>6</v>
      </c>
      <c r="E6" s="21" t="n">
        <v>5</v>
      </c>
      <c r="F6" s="7">
        <f>IF(OR(D6="",D6=0),"",E6/D6)</f>
        <v/>
      </c>
      <c r="G6" s="14">
        <f>IF(OR(B6="",E6=""),"",AVERAGEIF($B$5:$B$44,B6,$E$5:$E$44))</f>
        <v/>
      </c>
      <c r="H6" s="26">
        <f>IF(G6="","",E6-G6)</f>
        <v/>
      </c>
      <c r="I6" s="21" t="n">
        <v>18</v>
      </c>
      <c r="J6" s="21" t="n">
        <v>3</v>
      </c>
      <c r="K6" s="21" t="inlineStr">
        <is>
          <t>Open</t>
        </is>
      </c>
    </row>
    <row r="7">
      <c r="A7" s="21" t="inlineStr">
        <is>
          <t>[Exhibitor 3]</t>
        </is>
      </c>
      <c r="B7" s="21" t="inlineStr">
        <is>
          <t>Medium</t>
        </is>
      </c>
      <c r="C7" s="21" t="n">
        <v>22</v>
      </c>
      <c r="D7" s="21" t="n">
        <v>17</v>
      </c>
      <c r="E7" s="21" t="n">
        <v>15</v>
      </c>
      <c r="F7" s="7">
        <f>IF(OR(D7="",D7=0),"",E7/D7)</f>
        <v/>
      </c>
      <c r="G7" s="14">
        <f>IF(OR(B7="",E7=""),"",AVERAGEIF($B$5:$B$44,B7,$E$5:$E$44))</f>
        <v/>
      </c>
      <c r="H7" s="26">
        <f>IF(G7="","",E7-G7)</f>
        <v/>
      </c>
      <c r="I7" s="21" t="n">
        <v>55</v>
      </c>
      <c r="J7" s="21" t="n">
        <v>5</v>
      </c>
      <c r="K7" s="21" t="inlineStr">
        <is>
          <t>Yes</t>
        </is>
      </c>
    </row>
    <row r="8">
      <c r="A8" s="21" t="inlineStr">
        <is>
          <t>[Exhibitor 4]</t>
        </is>
      </c>
      <c r="B8" s="21" t="inlineStr">
        <is>
          <t>Large</t>
        </is>
      </c>
      <c r="C8" s="21" t="n">
        <v>30</v>
      </c>
      <c r="D8" s="21" t="n">
        <v>24</v>
      </c>
      <c r="E8" s="21" t="n">
        <v>21</v>
      </c>
      <c r="F8" s="7">
        <f>IF(OR(D8="",D8=0),"",E8/D8)</f>
        <v/>
      </c>
      <c r="G8" s="14">
        <f>IF(OR(B8="",E8=""),"",AVERAGEIF($B$5:$B$44,B8,$E$5:$E$44))</f>
        <v/>
      </c>
      <c r="H8" s="26">
        <f>IF(G8="","",E8-G8)</f>
        <v/>
      </c>
      <c r="I8" s="21" t="n">
        <v>80</v>
      </c>
      <c r="J8" s="21" t="n">
        <v>4</v>
      </c>
      <c r="K8" s="21" t="inlineStr">
        <is>
          <t>No</t>
        </is>
      </c>
    </row>
    <row r="9">
      <c r="A9" s="21" t="n"/>
      <c r="B9" s="21" t="n"/>
      <c r="C9" s="21" t="n"/>
      <c r="D9" s="21" t="n"/>
      <c r="E9" s="21" t="n"/>
      <c r="F9" s="7">
        <f>IF(OR(D9="",D9=0),"",E9/D9)</f>
        <v/>
      </c>
      <c r="G9" s="14">
        <f>IF(OR(B9="",E9=""),"",AVERAGEIF($B$5:$B$44,B9,$E$5:$E$44))</f>
        <v/>
      </c>
      <c r="H9" s="26">
        <f>IF(G9="","",E9-G9)</f>
        <v/>
      </c>
      <c r="I9" s="21" t="n"/>
      <c r="J9" s="21" t="n"/>
      <c r="K9" s="21" t="n"/>
    </row>
    <row r="10">
      <c r="A10" s="21" t="n"/>
      <c r="B10" s="21" t="n"/>
      <c r="C10" s="21" t="n"/>
      <c r="D10" s="21" t="n"/>
      <c r="E10" s="21" t="n"/>
      <c r="F10" s="7">
        <f>IF(OR(D10="",D10=0),"",E10/D10)</f>
        <v/>
      </c>
      <c r="G10" s="14">
        <f>IF(OR(B10="",E10=""),"",AVERAGEIF($B$5:$B$44,B10,$E$5:$E$44))</f>
        <v/>
      </c>
      <c r="H10" s="26">
        <f>IF(G10="","",E10-G10)</f>
        <v/>
      </c>
      <c r="I10" s="21" t="n"/>
      <c r="J10" s="21" t="n"/>
      <c r="K10" s="21" t="n"/>
    </row>
    <row r="11">
      <c r="A11" s="21" t="n"/>
      <c r="B11" s="21" t="n"/>
      <c r="C11" s="21" t="n"/>
      <c r="D11" s="21" t="n"/>
      <c r="E11" s="21" t="n"/>
      <c r="F11" s="7">
        <f>IF(OR(D11="",D11=0),"",E11/D11)</f>
        <v/>
      </c>
      <c r="G11" s="14">
        <f>IF(OR(B11="",E11=""),"",AVERAGEIF($B$5:$B$44,B11,$E$5:$E$44))</f>
        <v/>
      </c>
      <c r="H11" s="26">
        <f>IF(G11="","",E11-G11)</f>
        <v/>
      </c>
      <c r="I11" s="21" t="n"/>
      <c r="J11" s="21" t="n"/>
      <c r="K11" s="21" t="n"/>
    </row>
    <row r="12">
      <c r="A12" s="21" t="n"/>
      <c r="B12" s="21" t="n"/>
      <c r="C12" s="21" t="n"/>
      <c r="D12" s="21" t="n"/>
      <c r="E12" s="21" t="n"/>
      <c r="F12" s="7">
        <f>IF(OR(D12="",D12=0),"",E12/D12)</f>
        <v/>
      </c>
      <c r="G12" s="14">
        <f>IF(OR(B12="",E12=""),"",AVERAGEIF($B$5:$B$44,B12,$E$5:$E$44))</f>
        <v/>
      </c>
      <c r="H12" s="26">
        <f>IF(G12="","",E12-G12)</f>
        <v/>
      </c>
      <c r="I12" s="21" t="n"/>
      <c r="J12" s="21" t="n"/>
      <c r="K12" s="21" t="n"/>
    </row>
    <row r="13">
      <c r="A13" s="21" t="n"/>
      <c r="B13" s="21" t="n"/>
      <c r="C13" s="21" t="n"/>
      <c r="D13" s="21" t="n"/>
      <c r="E13" s="21" t="n"/>
      <c r="F13" s="7">
        <f>IF(OR(D13="",D13=0),"",E13/D13)</f>
        <v/>
      </c>
      <c r="G13" s="14">
        <f>IF(OR(B13="",E13=""),"",AVERAGEIF($B$5:$B$44,B13,$E$5:$E$44))</f>
        <v/>
      </c>
      <c r="H13" s="26">
        <f>IF(G13="","",E13-G13)</f>
        <v/>
      </c>
      <c r="I13" s="21" t="n"/>
      <c r="J13" s="21" t="n"/>
      <c r="K13" s="21" t="n"/>
    </row>
    <row r="14">
      <c r="A14" s="21" t="n"/>
      <c r="B14" s="21" t="n"/>
      <c r="C14" s="21" t="n"/>
      <c r="D14" s="21" t="n"/>
      <c r="E14" s="21" t="n"/>
      <c r="F14" s="7">
        <f>IF(OR(D14="",D14=0),"",E14/D14)</f>
        <v/>
      </c>
      <c r="G14" s="14">
        <f>IF(OR(B14="",E14=""),"",AVERAGEIF($B$5:$B$44,B14,$E$5:$E$44))</f>
        <v/>
      </c>
      <c r="H14" s="26">
        <f>IF(G14="","",E14-G14)</f>
        <v/>
      </c>
      <c r="I14" s="21" t="n"/>
      <c r="J14" s="21" t="n"/>
      <c r="K14" s="21" t="n"/>
    </row>
    <row r="15">
      <c r="A15" s="21" t="n"/>
      <c r="B15" s="21" t="n"/>
      <c r="C15" s="21" t="n"/>
      <c r="D15" s="21" t="n"/>
      <c r="E15" s="21" t="n"/>
      <c r="F15" s="7">
        <f>IF(OR(D15="",D15=0),"",E15/D15)</f>
        <v/>
      </c>
      <c r="G15" s="14">
        <f>IF(OR(B15="",E15=""),"",AVERAGEIF($B$5:$B$44,B15,$E$5:$E$44))</f>
        <v/>
      </c>
      <c r="H15" s="26">
        <f>IF(G15="","",E15-G15)</f>
        <v/>
      </c>
      <c r="I15" s="21" t="n"/>
      <c r="J15" s="21" t="n"/>
      <c r="K15" s="21" t="n"/>
    </row>
    <row r="16">
      <c r="A16" s="21" t="n"/>
      <c r="B16" s="21" t="n"/>
      <c r="C16" s="21" t="n"/>
      <c r="D16" s="21" t="n"/>
      <c r="E16" s="21" t="n"/>
      <c r="F16" s="7">
        <f>IF(OR(D16="",D16=0),"",E16/D16)</f>
        <v/>
      </c>
      <c r="G16" s="14">
        <f>IF(OR(B16="",E16=""),"",AVERAGEIF($B$5:$B$44,B16,$E$5:$E$44))</f>
        <v/>
      </c>
      <c r="H16" s="26">
        <f>IF(G16="","",E16-G16)</f>
        <v/>
      </c>
      <c r="I16" s="21" t="n"/>
      <c r="J16" s="21" t="n"/>
      <c r="K16" s="21" t="n"/>
    </row>
    <row r="17">
      <c r="A17" s="21" t="n"/>
      <c r="B17" s="21" t="n"/>
      <c r="C17" s="21" t="n"/>
      <c r="D17" s="21" t="n"/>
      <c r="E17" s="21" t="n"/>
      <c r="F17" s="7">
        <f>IF(OR(D17="",D17=0),"",E17/D17)</f>
        <v/>
      </c>
      <c r="G17" s="14">
        <f>IF(OR(B17="",E17=""),"",AVERAGEIF($B$5:$B$44,B17,$E$5:$E$44))</f>
        <v/>
      </c>
      <c r="H17" s="26">
        <f>IF(G17="","",E17-G17)</f>
        <v/>
      </c>
      <c r="I17" s="21" t="n"/>
      <c r="J17" s="21" t="n"/>
      <c r="K17" s="21" t="n"/>
    </row>
    <row r="18">
      <c r="A18" s="21" t="n"/>
      <c r="B18" s="21" t="n"/>
      <c r="C18" s="21" t="n"/>
      <c r="D18" s="21" t="n"/>
      <c r="E18" s="21" t="n"/>
      <c r="F18" s="7">
        <f>IF(OR(D18="",D18=0),"",E18/D18)</f>
        <v/>
      </c>
      <c r="G18" s="14">
        <f>IF(OR(B18="",E18=""),"",AVERAGEIF($B$5:$B$44,B18,$E$5:$E$44))</f>
        <v/>
      </c>
      <c r="H18" s="26">
        <f>IF(G18="","",E18-G18)</f>
        <v/>
      </c>
      <c r="I18" s="21" t="n"/>
      <c r="J18" s="21" t="n"/>
      <c r="K18" s="21" t="n"/>
    </row>
    <row r="19">
      <c r="A19" s="21" t="n"/>
      <c r="B19" s="21" t="n"/>
      <c r="C19" s="21" t="n"/>
      <c r="D19" s="21" t="n"/>
      <c r="E19" s="21" t="n"/>
      <c r="F19" s="7">
        <f>IF(OR(D19="",D19=0),"",E19/D19)</f>
        <v/>
      </c>
      <c r="G19" s="14">
        <f>IF(OR(B19="",E19=""),"",AVERAGEIF($B$5:$B$44,B19,$E$5:$E$44))</f>
        <v/>
      </c>
      <c r="H19" s="26">
        <f>IF(G19="","",E19-G19)</f>
        <v/>
      </c>
      <c r="I19" s="21" t="n"/>
      <c r="J19" s="21" t="n"/>
      <c r="K19" s="21" t="n"/>
    </row>
    <row r="20">
      <c r="A20" s="21" t="n"/>
      <c r="B20" s="21" t="n"/>
      <c r="C20" s="21" t="n"/>
      <c r="D20" s="21" t="n"/>
      <c r="E20" s="21" t="n"/>
      <c r="F20" s="7">
        <f>IF(OR(D20="",D20=0),"",E20/D20)</f>
        <v/>
      </c>
      <c r="G20" s="14">
        <f>IF(OR(B20="",E20=""),"",AVERAGEIF($B$5:$B$44,B20,$E$5:$E$44))</f>
        <v/>
      </c>
      <c r="H20" s="26">
        <f>IF(G20="","",E20-G20)</f>
        <v/>
      </c>
      <c r="I20" s="21" t="n"/>
      <c r="J20" s="21" t="n"/>
      <c r="K20" s="21" t="n"/>
    </row>
    <row r="21">
      <c r="A21" s="21" t="n"/>
      <c r="B21" s="21" t="n"/>
      <c r="C21" s="21" t="n"/>
      <c r="D21" s="21" t="n"/>
      <c r="E21" s="21" t="n"/>
      <c r="F21" s="7">
        <f>IF(OR(D21="",D21=0),"",E21/D21)</f>
        <v/>
      </c>
      <c r="G21" s="14">
        <f>IF(OR(B21="",E21=""),"",AVERAGEIF($B$5:$B$44,B21,$E$5:$E$44))</f>
        <v/>
      </c>
      <c r="H21" s="26">
        <f>IF(G21="","",E21-G21)</f>
        <v/>
      </c>
      <c r="I21" s="21" t="n"/>
      <c r="J21" s="21" t="n"/>
      <c r="K21" s="21" t="n"/>
    </row>
    <row r="22">
      <c r="A22" s="21" t="n"/>
      <c r="B22" s="21" t="n"/>
      <c r="C22" s="21" t="n"/>
      <c r="D22" s="21" t="n"/>
      <c r="E22" s="21" t="n"/>
      <c r="F22" s="7">
        <f>IF(OR(D22="",D22=0),"",E22/D22)</f>
        <v/>
      </c>
      <c r="G22" s="14">
        <f>IF(OR(B22="",E22=""),"",AVERAGEIF($B$5:$B$44,B22,$E$5:$E$44))</f>
        <v/>
      </c>
      <c r="H22" s="26">
        <f>IF(G22="","",E22-G22)</f>
        <v/>
      </c>
      <c r="I22" s="21" t="n"/>
      <c r="J22" s="21" t="n"/>
      <c r="K22" s="21" t="n"/>
    </row>
    <row r="23">
      <c r="A23" s="21" t="n"/>
      <c r="B23" s="21" t="n"/>
      <c r="C23" s="21" t="n"/>
      <c r="D23" s="21" t="n"/>
      <c r="E23" s="21" t="n"/>
      <c r="F23" s="7">
        <f>IF(OR(D23="",D23=0),"",E23/D23)</f>
        <v/>
      </c>
      <c r="G23" s="14">
        <f>IF(OR(B23="",E23=""),"",AVERAGEIF($B$5:$B$44,B23,$E$5:$E$44))</f>
        <v/>
      </c>
      <c r="H23" s="26">
        <f>IF(G23="","",E23-G23)</f>
        <v/>
      </c>
      <c r="I23" s="21" t="n"/>
      <c r="J23" s="21" t="n"/>
      <c r="K23" s="21" t="n"/>
    </row>
    <row r="24">
      <c r="A24" s="21" t="n"/>
      <c r="B24" s="21" t="n"/>
      <c r="C24" s="21" t="n"/>
      <c r="D24" s="21" t="n"/>
      <c r="E24" s="21" t="n"/>
      <c r="F24" s="7">
        <f>IF(OR(D24="",D24=0),"",E24/D24)</f>
        <v/>
      </c>
      <c r="G24" s="14">
        <f>IF(OR(B24="",E24=""),"",AVERAGEIF($B$5:$B$44,B24,$E$5:$E$44))</f>
        <v/>
      </c>
      <c r="H24" s="26">
        <f>IF(G24="","",E24-G24)</f>
        <v/>
      </c>
      <c r="I24" s="21" t="n"/>
      <c r="J24" s="21" t="n"/>
      <c r="K24" s="21" t="n"/>
    </row>
    <row r="25">
      <c r="A25" s="21" t="n"/>
      <c r="B25" s="21" t="n"/>
      <c r="C25" s="21" t="n"/>
      <c r="D25" s="21" t="n"/>
      <c r="E25" s="21" t="n"/>
      <c r="F25" s="7">
        <f>IF(OR(D25="",D25=0),"",E25/D25)</f>
        <v/>
      </c>
      <c r="G25" s="14">
        <f>IF(OR(B25="",E25=""),"",AVERAGEIF($B$5:$B$44,B25,$E$5:$E$44))</f>
        <v/>
      </c>
      <c r="H25" s="26">
        <f>IF(G25="","",E25-G25)</f>
        <v/>
      </c>
      <c r="I25" s="21" t="n"/>
      <c r="J25" s="21" t="n"/>
      <c r="K25" s="21" t="n"/>
    </row>
    <row r="26">
      <c r="A26" s="21" t="n"/>
      <c r="B26" s="21" t="n"/>
      <c r="C26" s="21" t="n"/>
      <c r="D26" s="21" t="n"/>
      <c r="E26" s="21" t="n"/>
      <c r="F26" s="7">
        <f>IF(OR(D26="",D26=0),"",E26/D26)</f>
        <v/>
      </c>
      <c r="G26" s="14">
        <f>IF(OR(B26="",E26=""),"",AVERAGEIF($B$5:$B$44,B26,$E$5:$E$44))</f>
        <v/>
      </c>
      <c r="H26" s="26">
        <f>IF(G26="","",E26-G26)</f>
        <v/>
      </c>
      <c r="I26" s="21" t="n"/>
      <c r="J26" s="21" t="n"/>
      <c r="K26" s="21" t="n"/>
    </row>
    <row r="27">
      <c r="A27" s="21" t="n"/>
      <c r="B27" s="21" t="n"/>
      <c r="C27" s="21" t="n"/>
      <c r="D27" s="21" t="n"/>
      <c r="E27" s="21" t="n"/>
      <c r="F27" s="7">
        <f>IF(OR(D27="",D27=0),"",E27/D27)</f>
        <v/>
      </c>
      <c r="G27" s="14">
        <f>IF(OR(B27="",E27=""),"",AVERAGEIF($B$5:$B$44,B27,$E$5:$E$44))</f>
        <v/>
      </c>
      <c r="H27" s="26">
        <f>IF(G27="","",E27-G27)</f>
        <v/>
      </c>
      <c r="I27" s="21" t="n"/>
      <c r="J27" s="21" t="n"/>
      <c r="K27" s="21" t="n"/>
    </row>
    <row r="28">
      <c r="A28" s="21" t="n"/>
      <c r="B28" s="21" t="n"/>
      <c r="C28" s="21" t="n"/>
      <c r="D28" s="21" t="n"/>
      <c r="E28" s="21" t="n"/>
      <c r="F28" s="7">
        <f>IF(OR(D28="",D28=0),"",E28/D28)</f>
        <v/>
      </c>
      <c r="G28" s="14">
        <f>IF(OR(B28="",E28=""),"",AVERAGEIF($B$5:$B$44,B28,$E$5:$E$44))</f>
        <v/>
      </c>
      <c r="H28" s="26">
        <f>IF(G28="","",E28-G28)</f>
        <v/>
      </c>
      <c r="I28" s="21" t="n"/>
      <c r="J28" s="21" t="n"/>
      <c r="K28" s="21" t="n"/>
    </row>
    <row r="29">
      <c r="A29" s="21" t="n"/>
      <c r="B29" s="21" t="n"/>
      <c r="C29" s="21" t="n"/>
      <c r="D29" s="21" t="n"/>
      <c r="E29" s="21" t="n"/>
      <c r="F29" s="7">
        <f>IF(OR(D29="",D29=0),"",E29/D29)</f>
        <v/>
      </c>
      <c r="G29" s="14">
        <f>IF(OR(B29="",E29=""),"",AVERAGEIF($B$5:$B$44,B29,$E$5:$E$44))</f>
        <v/>
      </c>
      <c r="H29" s="26">
        <f>IF(G29="","",E29-G29)</f>
        <v/>
      </c>
      <c r="I29" s="21" t="n"/>
      <c r="J29" s="21" t="n"/>
      <c r="K29" s="21" t="n"/>
    </row>
    <row r="30">
      <c r="A30" s="21" t="n"/>
      <c r="B30" s="21" t="n"/>
      <c r="C30" s="21" t="n"/>
      <c r="D30" s="21" t="n"/>
      <c r="E30" s="21" t="n"/>
      <c r="F30" s="7">
        <f>IF(OR(D30="",D30=0),"",E30/D30)</f>
        <v/>
      </c>
      <c r="G30" s="14">
        <f>IF(OR(B30="",E30=""),"",AVERAGEIF($B$5:$B$44,B30,$E$5:$E$44))</f>
        <v/>
      </c>
      <c r="H30" s="26">
        <f>IF(G30="","",E30-G30)</f>
        <v/>
      </c>
      <c r="I30" s="21" t="n"/>
      <c r="J30" s="21" t="n"/>
      <c r="K30" s="21" t="n"/>
    </row>
    <row r="31">
      <c r="A31" s="21" t="n"/>
      <c r="B31" s="21" t="n"/>
      <c r="C31" s="21" t="n"/>
      <c r="D31" s="21" t="n"/>
      <c r="E31" s="21" t="n"/>
      <c r="F31" s="7">
        <f>IF(OR(D31="",D31=0),"",E31/D31)</f>
        <v/>
      </c>
      <c r="G31" s="14">
        <f>IF(OR(B31="",E31=""),"",AVERAGEIF($B$5:$B$44,B31,$E$5:$E$44))</f>
        <v/>
      </c>
      <c r="H31" s="26">
        <f>IF(G31="","",E31-G31)</f>
        <v/>
      </c>
      <c r="I31" s="21" t="n"/>
      <c r="J31" s="21" t="n"/>
      <c r="K31" s="21" t="n"/>
    </row>
    <row r="32">
      <c r="A32" s="21" t="n"/>
      <c r="B32" s="21" t="n"/>
      <c r="C32" s="21" t="n"/>
      <c r="D32" s="21" t="n"/>
      <c r="E32" s="21" t="n"/>
      <c r="F32" s="7">
        <f>IF(OR(D32="",D32=0),"",E32/D32)</f>
        <v/>
      </c>
      <c r="G32" s="14">
        <f>IF(OR(B32="",E32=""),"",AVERAGEIF($B$5:$B$44,B32,$E$5:$E$44))</f>
        <v/>
      </c>
      <c r="H32" s="26">
        <f>IF(G32="","",E32-G32)</f>
        <v/>
      </c>
      <c r="I32" s="21" t="n"/>
      <c r="J32" s="21" t="n"/>
      <c r="K32" s="21" t="n"/>
    </row>
    <row r="33">
      <c r="A33" s="21" t="n"/>
      <c r="B33" s="21" t="n"/>
      <c r="C33" s="21" t="n"/>
      <c r="D33" s="21" t="n"/>
      <c r="E33" s="21" t="n"/>
      <c r="F33" s="7">
        <f>IF(OR(D33="",D33=0),"",E33/D33)</f>
        <v/>
      </c>
      <c r="G33" s="14">
        <f>IF(OR(B33="",E33=""),"",AVERAGEIF($B$5:$B$44,B33,$E$5:$E$44))</f>
        <v/>
      </c>
      <c r="H33" s="26">
        <f>IF(G33="","",E33-G33)</f>
        <v/>
      </c>
      <c r="I33" s="21" t="n"/>
      <c r="J33" s="21" t="n"/>
      <c r="K33" s="21" t="n"/>
    </row>
    <row r="34">
      <c r="A34" s="21" t="n"/>
      <c r="B34" s="21" t="n"/>
      <c r="C34" s="21" t="n"/>
      <c r="D34" s="21" t="n"/>
      <c r="E34" s="21" t="n"/>
      <c r="F34" s="7">
        <f>IF(OR(D34="",D34=0),"",E34/D34)</f>
        <v/>
      </c>
      <c r="G34" s="14">
        <f>IF(OR(B34="",E34=""),"",AVERAGEIF($B$5:$B$44,B34,$E$5:$E$44))</f>
        <v/>
      </c>
      <c r="H34" s="26">
        <f>IF(G34="","",E34-G34)</f>
        <v/>
      </c>
      <c r="I34" s="21" t="n"/>
      <c r="J34" s="21" t="n"/>
      <c r="K34" s="21" t="n"/>
    </row>
    <row r="35">
      <c r="A35" s="21" t="n"/>
      <c r="B35" s="21" t="n"/>
      <c r="C35" s="21" t="n"/>
      <c r="D35" s="21" t="n"/>
      <c r="E35" s="21" t="n"/>
      <c r="F35" s="7">
        <f>IF(OR(D35="",D35=0),"",E35/D35)</f>
        <v/>
      </c>
      <c r="G35" s="14">
        <f>IF(OR(B35="",E35=""),"",AVERAGEIF($B$5:$B$44,B35,$E$5:$E$44))</f>
        <v/>
      </c>
      <c r="H35" s="26">
        <f>IF(G35="","",E35-G35)</f>
        <v/>
      </c>
      <c r="I35" s="21" t="n"/>
      <c r="J35" s="21" t="n"/>
      <c r="K35" s="21" t="n"/>
    </row>
    <row r="36">
      <c r="A36" s="21" t="n"/>
      <c r="B36" s="21" t="n"/>
      <c r="C36" s="21" t="n"/>
      <c r="D36" s="21" t="n"/>
      <c r="E36" s="21" t="n"/>
      <c r="F36" s="7">
        <f>IF(OR(D36="",D36=0),"",E36/D36)</f>
        <v/>
      </c>
      <c r="G36" s="14">
        <f>IF(OR(B36="",E36=""),"",AVERAGEIF($B$5:$B$44,B36,$E$5:$E$44))</f>
        <v/>
      </c>
      <c r="H36" s="26">
        <f>IF(G36="","",E36-G36)</f>
        <v/>
      </c>
      <c r="I36" s="21" t="n"/>
      <c r="J36" s="21" t="n"/>
      <c r="K36" s="21" t="n"/>
    </row>
    <row r="37">
      <c r="A37" s="21" t="n"/>
      <c r="B37" s="21" t="n"/>
      <c r="C37" s="21" t="n"/>
      <c r="D37" s="21" t="n"/>
      <c r="E37" s="21" t="n"/>
      <c r="F37" s="7">
        <f>IF(OR(D37="",D37=0),"",E37/D37)</f>
        <v/>
      </c>
      <c r="G37" s="14">
        <f>IF(OR(B37="",E37=""),"",AVERAGEIF($B$5:$B$44,B37,$E$5:$E$44))</f>
        <v/>
      </c>
      <c r="H37" s="26">
        <f>IF(G37="","",E37-G37)</f>
        <v/>
      </c>
      <c r="I37" s="21" t="n"/>
      <c r="J37" s="21" t="n"/>
      <c r="K37" s="21" t="n"/>
    </row>
    <row r="38">
      <c r="A38" s="21" t="n"/>
      <c r="B38" s="21" t="n"/>
      <c r="C38" s="21" t="n"/>
      <c r="D38" s="21" t="n"/>
      <c r="E38" s="21" t="n"/>
      <c r="F38" s="7">
        <f>IF(OR(D38="",D38=0),"",E38/D38)</f>
        <v/>
      </c>
      <c r="G38" s="14">
        <f>IF(OR(B38="",E38=""),"",AVERAGEIF($B$5:$B$44,B38,$E$5:$E$44))</f>
        <v/>
      </c>
      <c r="H38" s="26">
        <f>IF(G38="","",E38-G38)</f>
        <v/>
      </c>
      <c r="I38" s="21" t="n"/>
      <c r="J38" s="21" t="n"/>
      <c r="K38" s="21" t="n"/>
    </row>
    <row r="39">
      <c r="A39" s="21" t="n"/>
      <c r="B39" s="21" t="n"/>
      <c r="C39" s="21" t="n"/>
      <c r="D39" s="21" t="n"/>
      <c r="E39" s="21" t="n"/>
      <c r="F39" s="7">
        <f>IF(OR(D39="",D39=0),"",E39/D39)</f>
        <v/>
      </c>
      <c r="G39" s="14">
        <f>IF(OR(B39="",E39=""),"",AVERAGEIF($B$5:$B$44,B39,$E$5:$E$44))</f>
        <v/>
      </c>
      <c r="H39" s="26">
        <f>IF(G39="","",E39-G39)</f>
        <v/>
      </c>
      <c r="I39" s="21" t="n"/>
      <c r="J39" s="21" t="n"/>
      <c r="K39" s="21" t="n"/>
    </row>
    <row r="40">
      <c r="A40" s="21" t="n"/>
      <c r="B40" s="21" t="n"/>
      <c r="C40" s="21" t="n"/>
      <c r="D40" s="21" t="n"/>
      <c r="E40" s="21" t="n"/>
      <c r="F40" s="7">
        <f>IF(OR(D40="",D40=0),"",E40/D40)</f>
        <v/>
      </c>
      <c r="G40" s="14">
        <f>IF(OR(B40="",E40=""),"",AVERAGEIF($B$5:$B$44,B40,$E$5:$E$44))</f>
        <v/>
      </c>
      <c r="H40" s="26">
        <f>IF(G40="","",E40-G40)</f>
        <v/>
      </c>
      <c r="I40" s="21" t="n"/>
      <c r="J40" s="21" t="n"/>
      <c r="K40" s="21" t="n"/>
    </row>
    <row r="41">
      <c r="A41" s="21" t="n"/>
      <c r="B41" s="21" t="n"/>
      <c r="C41" s="21" t="n"/>
      <c r="D41" s="21" t="n"/>
      <c r="E41" s="21" t="n"/>
      <c r="F41" s="7">
        <f>IF(OR(D41="",D41=0),"",E41/D41)</f>
        <v/>
      </c>
      <c r="G41" s="14">
        <f>IF(OR(B41="",E41=""),"",AVERAGEIF($B$5:$B$44,B41,$E$5:$E$44))</f>
        <v/>
      </c>
      <c r="H41" s="26">
        <f>IF(G41="","",E41-G41)</f>
        <v/>
      </c>
      <c r="I41" s="21" t="n"/>
      <c r="J41" s="21" t="n"/>
      <c r="K41" s="21" t="n"/>
    </row>
    <row r="42">
      <c r="A42" s="21" t="n"/>
      <c r="B42" s="21" t="n"/>
      <c r="C42" s="21" t="n"/>
      <c r="D42" s="21" t="n"/>
      <c r="E42" s="21" t="n"/>
      <c r="F42" s="7">
        <f>IF(OR(D42="",D42=0),"",E42/D42)</f>
        <v/>
      </c>
      <c r="G42" s="14">
        <f>IF(OR(B42="",E42=""),"",AVERAGEIF($B$5:$B$44,B42,$E$5:$E$44))</f>
        <v/>
      </c>
      <c r="H42" s="26">
        <f>IF(G42="","",E42-G42)</f>
        <v/>
      </c>
      <c r="I42" s="21" t="n"/>
      <c r="J42" s="21" t="n"/>
      <c r="K42" s="21" t="n"/>
    </row>
    <row r="43">
      <c r="A43" s="21" t="n"/>
      <c r="B43" s="21" t="n"/>
      <c r="C43" s="21" t="n"/>
      <c r="D43" s="21" t="n"/>
      <c r="E43" s="21" t="n"/>
      <c r="F43" s="7">
        <f>IF(OR(D43="",D43=0),"",E43/D43)</f>
        <v/>
      </c>
      <c r="G43" s="14">
        <f>IF(OR(B43="",E43=""),"",AVERAGEIF($B$5:$B$44,B43,$E$5:$E$44))</f>
        <v/>
      </c>
      <c r="H43" s="26">
        <f>IF(G43="","",E43-G43)</f>
        <v/>
      </c>
      <c r="I43" s="21" t="n"/>
      <c r="J43" s="21" t="n"/>
      <c r="K43" s="21" t="n"/>
    </row>
    <row r="44">
      <c r="A44" s="21" t="n"/>
      <c r="B44" s="21" t="n"/>
      <c r="C44" s="21" t="n"/>
      <c r="D44" s="21" t="n"/>
      <c r="E44" s="21" t="n"/>
      <c r="F44" s="7">
        <f>IF(OR(D44="",D44=0),"",E44/D44)</f>
        <v/>
      </c>
      <c r="G44" s="14">
        <f>IF(OR(B44="",E44=""),"",AVERAGEIF($B$5:$B$44,B44,$E$5:$E$44))</f>
        <v/>
      </c>
      <c r="H44" s="26">
        <f>IF(G44="","",E44-G44)</f>
        <v/>
      </c>
      <c r="I44" s="21" t="n"/>
      <c r="J44" s="21" t="n"/>
      <c r="K44" s="21" t="n"/>
    </row>
    <row r="45">
      <c r="A45" s="17" t="inlineStr">
        <is>
          <t>Total</t>
        </is>
      </c>
      <c r="B45" s="22" t="n"/>
      <c r="C45" s="23">
        <f>SUM(C5:C44)</f>
        <v/>
      </c>
      <c r="D45" s="23">
        <f>SUM(D5:D44)</f>
        <v/>
      </c>
      <c r="E45" s="23">
        <f>SUM(E5:E44)</f>
        <v/>
      </c>
      <c r="F45" s="24">
        <f>IF(D45=0,"",E45/D45)</f>
        <v/>
      </c>
      <c r="G45" s="22" t="n"/>
      <c r="H45" s="22" t="n"/>
      <c r="I45" s="23">
        <f>SUM(I5:I44)</f>
        <v/>
      </c>
      <c r="J45" s="25">
        <f>IF(COUNT(J5:J44)=0,"",AVERAGE(J5:J44))</f>
        <v/>
      </c>
      <c r="K45" s="23">
        <f>COUNTIF(K5:K44,"Yes")&amp;" Yes / "&amp;COUNTIF(K5:K44,"Open")&amp;" Open / "&amp;COUNTIF(K5:K44,"No")&amp;" No"</f>
        <v/>
      </c>
    </row>
  </sheetData>
  <dataValidations count="2">
    <dataValidation sqref="B5 B6 B7 B8 B9 B10 B11 B12 B13 B14 B15 B16 B17 B18 B19 B20 B21 B22 B23 B24 B25 B26 B27 B28 B29 B30 B31 B32 B33 B34 B35 B36 B37 B38 B39 B40 B41 B42 B43 B44" showDropDown="0" showInputMessage="0" showErrorMessage="0" allowBlank="1" type="list">
      <formula1>"Small,Medium,Large"</formula1>
    </dataValidation>
    <dataValidation sqref="K5 K6 K7 K8 K9 K10 K11 K12 K13 K14 K15 K16 K17 K18 K19 K20 K21 K22 K23 K24 K25 K26 K27 K28 K29 K30 K31 K32 K33 K34 K35 K36 K37 K38 K39 K40 K41 K42 K43 K44" showDropDown="0" showInputMessage="0" showErrorMessage="0" allowBlank="1" type="list">
      <formula1>"Yes,No,Open"</formula1>
    </dataValidation>
  </dataValidations>
  <pageMargins left="0.75" right="0.75" top="1" bottom="1" header="0.5" footer="0.5"/>
  <pageSetup orientation="landscape" fitToHeight="0" fitToWidth="1"/>
  <headerFooter>
    <oddHeader/>
    <oddFooter>&amp;C&amp;8 Template by Converve, www.converve.com</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11"/>
  <sheetViews>
    <sheetView showGridLines="0" workbookViewId="0">
      <selection activeCell="A1" sqref="A1"/>
    </sheetView>
  </sheetViews>
  <sheetFormatPr baseColWidth="8" defaultRowHeight="15"/>
  <cols>
    <col width="16" customWidth="1" min="1" max="1"/>
    <col width="15" customWidth="1" min="2" max="2"/>
    <col width="15" customWidth="1" min="3" max="3"/>
    <col width="15" customWidth="1" min="4" max="4"/>
    <col width="15" customWidth="1" min="5" max="5"/>
    <col width="15" customWidth="1" min="6" max="6"/>
    <col width="15" customWidth="1" min="7" max="7"/>
    <col width="40" customWidth="1" min="8" max="8"/>
  </cols>
  <sheetData>
    <row r="1">
      <c r="A1" s="1" t="inlineStr">
        <is>
          <t>Feedback: net promoter score by group</t>
        </is>
      </c>
    </row>
    <row r="2">
      <c r="A2" s="2" t="inlineStr">
        <is>
          <t>Yellow cells are inputs. Everything else is a formula. Amounts are in your currency. The example figures show how the sheet works: replace them with yours.</t>
        </is>
      </c>
    </row>
    <row r="4">
      <c r="A4" s="3" t="inlineStr">
        <is>
          <t>Group</t>
        </is>
      </c>
      <c r="B4" s="3" t="inlineStr">
        <is>
          <t>Answers</t>
        </is>
      </c>
      <c r="C4" s="3" t="inlineStr">
        <is>
          <t>Promoters (9 to 10)</t>
        </is>
      </c>
      <c r="D4" s="3" t="inlineStr">
        <is>
          <t>Passives (7 to 8)</t>
        </is>
      </c>
      <c r="E4" s="3" t="inlineStr">
        <is>
          <t>Detractors (0 to 6)</t>
        </is>
      </c>
      <c r="F4" s="3" t="inlineStr">
        <is>
          <t>NPS</t>
        </is>
      </c>
      <c r="G4" s="3" t="inlineStr">
        <is>
          <t>Average satisfaction (1 to 5)</t>
        </is>
      </c>
      <c r="H4" s="3" t="inlineStr">
        <is>
          <t>How to report</t>
        </is>
      </c>
    </row>
    <row r="5">
      <c r="A5" s="4" t="inlineStr">
        <is>
          <t>Visitors</t>
        </is>
      </c>
      <c r="B5" s="4">
        <f>SUM(C5:E5)</f>
        <v/>
      </c>
      <c r="C5" s="21" t="n">
        <v>140</v>
      </c>
      <c r="D5" s="21" t="n">
        <v>120</v>
      </c>
      <c r="E5" s="21" t="n">
        <v>60</v>
      </c>
      <c r="F5" s="9">
        <f>IF(B5=0,"",ROUND((C5-E5)/B5*100,0))</f>
        <v/>
      </c>
      <c r="G5" s="27" t="n">
        <v>4.2</v>
      </c>
      <c r="H5" s="4">
        <f>IF(B5=0,"",IF(B5&lt;5,"Aggregate only (fewer than 5 answers)","Report separately"))</f>
        <v/>
      </c>
    </row>
    <row r="6">
      <c r="A6" s="4" t="inlineStr">
        <is>
          <t>Exhibitors</t>
        </is>
      </c>
      <c r="B6" s="4">
        <f>SUM(C6:E6)</f>
        <v/>
      </c>
      <c r="C6" s="21" t="n">
        <v>18</v>
      </c>
      <c r="D6" s="21" t="n">
        <v>14</v>
      </c>
      <c r="E6" s="21" t="n">
        <v>8</v>
      </c>
      <c r="F6" s="9">
        <f>IF(B6=0,"",ROUND((C6-E6)/B6*100,0))</f>
        <v/>
      </c>
      <c r="G6" s="27" t="n">
        <v>3.9</v>
      </c>
      <c r="H6" s="4">
        <f>IF(B6=0,"",IF(B6&lt;5,"Aggregate only (fewer than 5 answers)","Report separately"))</f>
        <v/>
      </c>
    </row>
    <row r="7">
      <c r="A7" s="4" t="inlineStr">
        <is>
          <t>Sponsors</t>
        </is>
      </c>
      <c r="B7" s="4">
        <f>SUM(C7:E7)</f>
        <v/>
      </c>
      <c r="C7" s="21" t="n">
        <v>2</v>
      </c>
      <c r="D7" s="21" t="n">
        <v>1</v>
      </c>
      <c r="E7" s="21" t="n">
        <v>0</v>
      </c>
      <c r="F7" s="9">
        <f>IF(B7=0,"",ROUND((C7-E7)/B7*100,0))</f>
        <v/>
      </c>
      <c r="G7" s="27" t="n">
        <v>4.5</v>
      </c>
      <c r="H7" s="4">
        <f>IF(B7=0,"",IF(B7&lt;5,"Aggregate only (fewer than 5 answers)","Report separately"))</f>
        <v/>
      </c>
    </row>
    <row r="8">
      <c r="A8" s="4" t="inlineStr">
        <is>
          <t>Speakers</t>
        </is>
      </c>
      <c r="B8" s="4">
        <f>SUM(C8:E8)</f>
        <v/>
      </c>
      <c r="C8" s="21" t="n">
        <v>9</v>
      </c>
      <c r="D8" s="21" t="n">
        <v>5</v>
      </c>
      <c r="E8" s="21" t="n">
        <v>1</v>
      </c>
      <c r="F8" s="9">
        <f>IF(B8=0,"",ROUND((C8-E8)/B8*100,0))</f>
        <v/>
      </c>
      <c r="G8" s="27" t="n">
        <v>4.4</v>
      </c>
      <c r="H8" s="4">
        <f>IF(B8=0,"",IF(B8&lt;5,"Aggregate only (fewer than 5 answers)","Report separately"))</f>
        <v/>
      </c>
    </row>
    <row r="9">
      <c r="A9" s="17" t="inlineStr">
        <is>
          <t>Total</t>
        </is>
      </c>
      <c r="B9" s="23">
        <f>SUM(B5:B8)</f>
        <v/>
      </c>
      <c r="C9" s="23">
        <f>SUM(C5:C8)</f>
        <v/>
      </c>
      <c r="D9" s="23">
        <f>SUM(D5:D8)</f>
        <v/>
      </c>
      <c r="E9" s="23">
        <f>SUM(E5:E8)</f>
        <v/>
      </c>
      <c r="F9" s="28">
        <f>IF(B9=0,"",ROUND((C9-E9)/B9*100,0))</f>
        <v/>
      </c>
      <c r="G9" s="22" t="n"/>
      <c r="H9" s="22" t="n"/>
    </row>
    <row r="11">
      <c r="A11" s="2" t="inlineStr">
        <is>
          <t>NPS = per cent promoters minus per cent detractors. Groups with fewer than five answers are reported only in aggregate, so that single answers cannot be traced back.</t>
        </is>
      </c>
    </row>
  </sheetData>
  <pageMargins left="0.75" right="0.75" top="1" bottom="1" header="0.5" footer="0.5"/>
  <pageSetup orientation="landscape" fitToHeight="0" fitToWidth="1"/>
  <headerFooter>
    <oddHeader/>
    <oddFooter>&amp;C&amp;8 Template by Converve, www.converve.com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Converve</dc:creator>
  <dc:title xmlns:dc="http://purl.org/dc/elements/1.1/">Post-event report: summary for the first page</dc:title>
  <dcterms:created xmlns:dcterms="http://purl.org/dc/terms/" xmlns:xsi="http://www.w3.org/2001/XMLSchema-instance" xsi:type="dcterms:W3CDTF">2026-11-02T09:38:15Z</dcterms:created>
  <dcterms:modified xmlns:dcterms="http://purl.org/dc/terms/" xmlns:xsi="http://www.w3.org/2001/XMLSchema-instance" xsi:type="dcterms:W3CDTF">2026-11-02T09:38:15Z</dcterms:modified>
</cp:coreProperties>
</file>